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checkCompatibility="1" autoCompressPictures="0"/>
  <bookViews>
    <workbookView xWindow="1420" yWindow="180" windowWidth="29200" windowHeight="20880" tabRatio="500" firstSheet="2" activeTab="12"/>
  </bookViews>
  <sheets>
    <sheet name="28 MAJ" sheetId="1" r:id="rId1"/>
    <sheet name="4 JUNI" sheetId="3" r:id="rId2"/>
    <sheet name="11" sheetId="4" r:id="rId3"/>
    <sheet name="18" sheetId="6" r:id="rId4"/>
    <sheet name="25" sheetId="5" r:id="rId5"/>
    <sheet name="2 JULI" sheetId="7" r:id="rId6"/>
    <sheet name="9" sheetId="8" r:id="rId7"/>
    <sheet name="16" sheetId="10" r:id="rId8"/>
    <sheet name="23" sheetId="9" r:id="rId9"/>
    <sheet name="6 AUG" sheetId="11" r:id="rId10"/>
    <sheet name="13 aug" sheetId="12" r:id="rId11"/>
    <sheet name="20 AUG" sheetId="2" r:id="rId12"/>
    <sheet name="27 AUG" sheetId="13" r:id="rId1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13" l="1"/>
  <c r="F47" i="13"/>
  <c r="F62" i="13"/>
  <c r="F61" i="13"/>
  <c r="F58" i="13"/>
  <c r="F53" i="13"/>
  <c r="F45" i="13"/>
  <c r="F37" i="13"/>
  <c r="F34" i="13"/>
  <c r="F38" i="13"/>
  <c r="G38" i="13"/>
  <c r="F29" i="13"/>
  <c r="F17" i="13"/>
  <c r="F21" i="13"/>
  <c r="F22" i="13"/>
  <c r="F20" i="13"/>
  <c r="F18" i="13"/>
  <c r="F12" i="13"/>
  <c r="F14" i="13"/>
  <c r="F13" i="13"/>
  <c r="F11" i="13"/>
  <c r="F9" i="13"/>
  <c r="F8" i="13"/>
  <c r="F7" i="13"/>
  <c r="F6" i="13"/>
  <c r="F5" i="13"/>
  <c r="F4" i="13"/>
  <c r="F3" i="13"/>
  <c r="F127" i="13"/>
  <c r="G127" i="13"/>
  <c r="F126" i="13"/>
  <c r="G126" i="13"/>
  <c r="F125" i="13"/>
  <c r="G125" i="13"/>
  <c r="F124" i="13"/>
  <c r="G124" i="13"/>
  <c r="F123" i="13"/>
  <c r="G123" i="13"/>
  <c r="F122" i="13"/>
  <c r="G122" i="13"/>
  <c r="F121" i="13"/>
  <c r="G121" i="13"/>
  <c r="F120" i="13"/>
  <c r="G120" i="13"/>
  <c r="F119" i="13"/>
  <c r="G119" i="13"/>
  <c r="F118" i="13"/>
  <c r="G118" i="13"/>
  <c r="F117" i="13"/>
  <c r="G117" i="13"/>
  <c r="F116" i="13"/>
  <c r="G116" i="13"/>
  <c r="F115" i="13"/>
  <c r="G115" i="13"/>
  <c r="F114" i="13"/>
  <c r="G114" i="13"/>
  <c r="F113" i="13"/>
  <c r="G113" i="13"/>
  <c r="F112" i="13"/>
  <c r="G112" i="13"/>
  <c r="F111" i="13"/>
  <c r="G111" i="13"/>
  <c r="F110" i="13"/>
  <c r="G110" i="13"/>
  <c r="F109" i="13"/>
  <c r="G109" i="13"/>
  <c r="F108" i="13"/>
  <c r="G108" i="13"/>
  <c r="F80" i="13"/>
  <c r="G80" i="13"/>
  <c r="F107" i="13"/>
  <c r="G107" i="13"/>
  <c r="F106" i="13"/>
  <c r="G106" i="13"/>
  <c r="F105" i="13"/>
  <c r="G105" i="13"/>
  <c r="F78" i="13"/>
  <c r="G78" i="13"/>
  <c r="F104" i="13"/>
  <c r="G104" i="13"/>
  <c r="F103" i="13"/>
  <c r="G103" i="13"/>
  <c r="F102" i="13"/>
  <c r="G102" i="13"/>
  <c r="F101" i="13"/>
  <c r="G101" i="13"/>
  <c r="F100" i="13"/>
  <c r="G100" i="13"/>
  <c r="F99" i="13"/>
  <c r="G99" i="13"/>
  <c r="F98" i="13"/>
  <c r="G98" i="13"/>
  <c r="F97" i="13"/>
  <c r="G97" i="13"/>
  <c r="F96" i="13"/>
  <c r="G96" i="13"/>
  <c r="F95" i="13"/>
  <c r="G95" i="13"/>
  <c r="F94" i="13"/>
  <c r="G94" i="13"/>
  <c r="F93" i="13"/>
  <c r="G93" i="13"/>
  <c r="F92" i="13"/>
  <c r="G92" i="13"/>
  <c r="F91" i="13"/>
  <c r="G91" i="13"/>
  <c r="F90" i="13"/>
  <c r="G90" i="13"/>
  <c r="F89" i="13"/>
  <c r="G89" i="13"/>
  <c r="F88" i="13"/>
  <c r="G88" i="13"/>
  <c r="F87" i="13"/>
  <c r="G87" i="13"/>
  <c r="F86" i="13"/>
  <c r="G86" i="13"/>
  <c r="F85" i="13"/>
  <c r="G85" i="13"/>
  <c r="F84" i="13"/>
  <c r="G84" i="13"/>
  <c r="F83" i="13"/>
  <c r="G83" i="13"/>
  <c r="F82" i="13"/>
  <c r="G82" i="13"/>
  <c r="F81" i="13"/>
  <c r="G81" i="13"/>
  <c r="F79" i="13"/>
  <c r="G79" i="13"/>
  <c r="F77" i="13"/>
  <c r="G77" i="13"/>
  <c r="F76" i="13"/>
  <c r="G76" i="13"/>
  <c r="F75" i="13"/>
  <c r="G75" i="13"/>
  <c r="F74" i="13"/>
  <c r="G74" i="13"/>
  <c r="F73" i="13"/>
  <c r="G73" i="13"/>
  <c r="F72" i="13"/>
  <c r="G72" i="13"/>
  <c r="F71" i="13"/>
  <c r="G71" i="13"/>
  <c r="F70" i="13"/>
  <c r="G70" i="13"/>
  <c r="F52" i="13"/>
  <c r="G52" i="13"/>
  <c r="F69" i="13"/>
  <c r="G69" i="13"/>
  <c r="F68" i="13"/>
  <c r="G68" i="13"/>
  <c r="F67" i="13"/>
  <c r="G67" i="13"/>
  <c r="F66" i="13"/>
  <c r="G66" i="13"/>
  <c r="F65" i="13"/>
  <c r="G65" i="13"/>
  <c r="F64" i="13"/>
  <c r="G64" i="13"/>
  <c r="G47" i="13"/>
  <c r="F63" i="13"/>
  <c r="G63" i="13"/>
  <c r="G62" i="13"/>
  <c r="G61" i="13"/>
  <c r="F60" i="13"/>
  <c r="G60" i="13"/>
  <c r="F59" i="13"/>
  <c r="G59" i="13"/>
  <c r="G58" i="13"/>
  <c r="F57" i="13"/>
  <c r="G57" i="13"/>
  <c r="F56" i="13"/>
  <c r="G56" i="13"/>
  <c r="F55" i="13"/>
  <c r="G55" i="13"/>
  <c r="F54" i="13"/>
  <c r="G54" i="13"/>
  <c r="G53" i="13"/>
  <c r="F51" i="13"/>
  <c r="G51" i="13"/>
  <c r="F50" i="13"/>
  <c r="G50" i="13"/>
  <c r="F39" i="13"/>
  <c r="G39" i="13"/>
  <c r="F49" i="13"/>
  <c r="G49" i="13"/>
  <c r="F48" i="13"/>
  <c r="G48" i="13"/>
  <c r="F46" i="13"/>
  <c r="G46" i="13"/>
  <c r="G45" i="13"/>
  <c r="F44" i="13"/>
  <c r="G44" i="13"/>
  <c r="F43" i="13"/>
  <c r="G43" i="13"/>
  <c r="F42" i="13"/>
  <c r="G42" i="13"/>
  <c r="F41" i="13"/>
  <c r="G41" i="13"/>
  <c r="F40" i="13"/>
  <c r="G40" i="13"/>
  <c r="F32" i="13"/>
  <c r="G32" i="13"/>
  <c r="G37" i="13"/>
  <c r="F36" i="13"/>
  <c r="G36" i="13"/>
  <c r="G34" i="13"/>
  <c r="F35" i="13"/>
  <c r="G35" i="13"/>
  <c r="F31" i="13"/>
  <c r="G31" i="13"/>
  <c r="F33" i="13"/>
  <c r="G33" i="13"/>
  <c r="F30" i="13"/>
  <c r="G30" i="13"/>
  <c r="G29" i="13"/>
  <c r="F26" i="13"/>
  <c r="G26" i="13"/>
  <c r="F28" i="13"/>
  <c r="G28" i="13"/>
  <c r="F27" i="13"/>
  <c r="G27" i="13"/>
  <c r="F23" i="13"/>
  <c r="G23" i="13"/>
  <c r="F25" i="13"/>
  <c r="G25" i="13"/>
  <c r="F24" i="13"/>
  <c r="G24" i="13"/>
  <c r="G21" i="13"/>
  <c r="G22" i="13"/>
  <c r="G20" i="13"/>
  <c r="F15" i="13"/>
  <c r="G15" i="13"/>
  <c r="F19" i="13"/>
  <c r="G19" i="13"/>
  <c r="G17" i="13"/>
  <c r="G18" i="13"/>
  <c r="F16" i="13"/>
  <c r="G16" i="13"/>
  <c r="G10" i="13"/>
  <c r="G12" i="13"/>
  <c r="G14" i="13"/>
  <c r="G13" i="13"/>
  <c r="G11" i="13"/>
  <c r="G9" i="13"/>
  <c r="G8" i="13"/>
  <c r="G7" i="13"/>
  <c r="G6" i="13"/>
  <c r="G5" i="13"/>
  <c r="G4" i="13"/>
  <c r="G3" i="13"/>
  <c r="F81" i="2"/>
  <c r="G81" i="2"/>
  <c r="F104" i="2"/>
  <c r="G104" i="2"/>
  <c r="F65" i="2"/>
  <c r="F62" i="2"/>
  <c r="F60" i="2"/>
  <c r="F59" i="2"/>
  <c r="F56" i="2"/>
  <c r="F55" i="2"/>
  <c r="F54" i="2"/>
  <c r="F51" i="2"/>
  <c r="F44" i="2"/>
  <c r="F37" i="2"/>
  <c r="F35" i="2"/>
  <c r="F32" i="2"/>
  <c r="F25" i="2"/>
  <c r="F22" i="2"/>
  <c r="F21" i="2"/>
  <c r="F20" i="2"/>
  <c r="F18" i="2"/>
  <c r="F17" i="2"/>
  <c r="F16" i="2"/>
  <c r="F15" i="2"/>
  <c r="F12" i="2"/>
  <c r="F11" i="2"/>
  <c r="F8" i="2"/>
  <c r="F6" i="2"/>
  <c r="F5" i="2"/>
  <c r="F4" i="2"/>
  <c r="F3" i="2"/>
  <c r="F127" i="2"/>
  <c r="G127" i="2"/>
  <c r="F126" i="2"/>
  <c r="G126" i="2"/>
  <c r="F125" i="2"/>
  <c r="G125" i="2"/>
  <c r="F124" i="2"/>
  <c r="G124" i="2"/>
  <c r="F123" i="2"/>
  <c r="G123" i="2"/>
  <c r="F122" i="2"/>
  <c r="G122" i="2"/>
  <c r="F121" i="2"/>
  <c r="G121" i="2"/>
  <c r="F120" i="2"/>
  <c r="G120" i="2"/>
  <c r="F119" i="2"/>
  <c r="G119" i="2"/>
  <c r="F118" i="2"/>
  <c r="G118" i="2"/>
  <c r="F117" i="2"/>
  <c r="G117" i="2"/>
  <c r="F116" i="2"/>
  <c r="G116" i="2"/>
  <c r="F115" i="2"/>
  <c r="G115" i="2"/>
  <c r="F114" i="2"/>
  <c r="G114" i="2"/>
  <c r="F113" i="2"/>
  <c r="G113" i="2"/>
  <c r="F112" i="2"/>
  <c r="G112" i="2"/>
  <c r="F111" i="2"/>
  <c r="G111" i="2"/>
  <c r="F110" i="2"/>
  <c r="G110" i="2"/>
  <c r="F80" i="2"/>
  <c r="G80" i="2"/>
  <c r="F109" i="2"/>
  <c r="G109" i="2"/>
  <c r="F108" i="2"/>
  <c r="G108" i="2"/>
  <c r="F107" i="2"/>
  <c r="G107" i="2"/>
  <c r="F106" i="2"/>
  <c r="G106" i="2"/>
  <c r="F105" i="2"/>
  <c r="G105" i="2"/>
  <c r="F103" i="2"/>
  <c r="G103" i="2"/>
  <c r="F77" i="2"/>
  <c r="G77" i="2"/>
  <c r="F102" i="2"/>
  <c r="G102" i="2"/>
  <c r="F101" i="2"/>
  <c r="G101" i="2"/>
  <c r="F100" i="2"/>
  <c r="G100" i="2"/>
  <c r="F99" i="2"/>
  <c r="G99" i="2"/>
  <c r="F98" i="2"/>
  <c r="G98" i="2"/>
  <c r="F97" i="2"/>
  <c r="G97" i="2"/>
  <c r="F96" i="2"/>
  <c r="G96" i="2"/>
  <c r="F95" i="2"/>
  <c r="G95" i="2"/>
  <c r="F94" i="2"/>
  <c r="G94" i="2"/>
  <c r="F93" i="2"/>
  <c r="G93" i="2"/>
  <c r="F92" i="2"/>
  <c r="G92" i="2"/>
  <c r="F91" i="2"/>
  <c r="G91" i="2"/>
  <c r="F90" i="2"/>
  <c r="G90" i="2"/>
  <c r="F89" i="2"/>
  <c r="G89" i="2"/>
  <c r="F69" i="2"/>
  <c r="G69" i="2"/>
  <c r="F88" i="2"/>
  <c r="G88" i="2"/>
  <c r="F87" i="2"/>
  <c r="G87" i="2"/>
  <c r="F86" i="2"/>
  <c r="G86" i="2"/>
  <c r="F85" i="2"/>
  <c r="G85" i="2"/>
  <c r="F84" i="2"/>
  <c r="G84" i="2"/>
  <c r="F83" i="2"/>
  <c r="G83" i="2"/>
  <c r="F82" i="2"/>
  <c r="G82" i="2"/>
  <c r="F79" i="2"/>
  <c r="G79" i="2"/>
  <c r="F78" i="2"/>
  <c r="G78" i="2"/>
  <c r="F76" i="2"/>
  <c r="G76" i="2"/>
  <c r="F75" i="2"/>
  <c r="G75" i="2"/>
  <c r="F74" i="2"/>
  <c r="G74" i="2"/>
  <c r="F73" i="2"/>
  <c r="G73" i="2"/>
  <c r="F72" i="2"/>
  <c r="G72" i="2"/>
  <c r="F71" i="2"/>
  <c r="G71" i="2"/>
  <c r="F70" i="2"/>
  <c r="G70" i="2"/>
  <c r="F68" i="2"/>
  <c r="G68" i="2"/>
  <c r="F50" i="2"/>
  <c r="G50" i="2"/>
  <c r="F49" i="2"/>
  <c r="G49" i="2"/>
  <c r="F67" i="2"/>
  <c r="G67" i="2"/>
  <c r="G65" i="2"/>
  <c r="F66" i="2"/>
  <c r="G66" i="2"/>
  <c r="F64" i="2"/>
  <c r="G64" i="2"/>
  <c r="F48" i="2"/>
  <c r="G48" i="2"/>
  <c r="F63" i="2"/>
  <c r="G63" i="2"/>
  <c r="G62" i="2"/>
  <c r="G60" i="2"/>
  <c r="G59" i="2"/>
  <c r="F61" i="2"/>
  <c r="G61" i="2"/>
  <c r="G56" i="2"/>
  <c r="F58" i="2"/>
  <c r="G58" i="2"/>
  <c r="F57" i="2"/>
  <c r="G57" i="2"/>
  <c r="G55" i="2"/>
  <c r="G54" i="2"/>
  <c r="G51" i="2"/>
  <c r="F53" i="2"/>
  <c r="G53" i="2"/>
  <c r="F52" i="2"/>
  <c r="G52" i="2"/>
  <c r="F47" i="2"/>
  <c r="G47" i="2"/>
  <c r="F46" i="2"/>
  <c r="G46" i="2"/>
  <c r="F45" i="2"/>
  <c r="G45" i="2"/>
  <c r="G44" i="2"/>
  <c r="F43" i="2"/>
  <c r="G43" i="2"/>
  <c r="F42" i="2"/>
  <c r="G42" i="2"/>
  <c r="F41" i="2"/>
  <c r="G41" i="2"/>
  <c r="F40" i="2"/>
  <c r="G40" i="2"/>
  <c r="F36" i="2"/>
  <c r="G36" i="2"/>
  <c r="F39" i="2"/>
  <c r="G39" i="2"/>
  <c r="F33" i="2"/>
  <c r="G33" i="2"/>
  <c r="F38" i="2"/>
  <c r="G38" i="2"/>
  <c r="G37" i="2"/>
  <c r="G35" i="2"/>
  <c r="F34" i="2"/>
  <c r="G34" i="2"/>
  <c r="G32" i="2"/>
  <c r="F29" i="2"/>
  <c r="G29" i="2"/>
  <c r="F28" i="2"/>
  <c r="G28" i="2"/>
  <c r="F30" i="2"/>
  <c r="G30" i="2"/>
  <c r="F31" i="2"/>
  <c r="G31" i="2"/>
  <c r="F27" i="2"/>
  <c r="G27" i="2"/>
  <c r="F26" i="2"/>
  <c r="G26" i="2"/>
  <c r="G25" i="2"/>
  <c r="F24" i="2"/>
  <c r="G24" i="2"/>
  <c r="F19" i="2"/>
  <c r="G19" i="2"/>
  <c r="G22" i="2"/>
  <c r="F23" i="2"/>
  <c r="G23" i="2"/>
  <c r="G21" i="2"/>
  <c r="G20" i="2"/>
  <c r="G18" i="2"/>
  <c r="F13" i="2"/>
  <c r="G13" i="2"/>
  <c r="G17" i="2"/>
  <c r="G16" i="2"/>
  <c r="F14" i="2"/>
  <c r="G14" i="2"/>
  <c r="F9" i="2"/>
  <c r="G9" i="2"/>
  <c r="G15" i="2"/>
  <c r="F10" i="2"/>
  <c r="G10" i="2"/>
  <c r="F7" i="2"/>
  <c r="G7" i="2"/>
  <c r="G12" i="2"/>
  <c r="G11" i="2"/>
  <c r="G8" i="2"/>
  <c r="G6" i="2"/>
  <c r="G5" i="2"/>
  <c r="G4" i="2"/>
  <c r="G3" i="2"/>
  <c r="F63" i="12"/>
  <c r="F59" i="12"/>
  <c r="F58" i="12"/>
  <c r="F57" i="12"/>
  <c r="F52" i="12"/>
  <c r="F51" i="12"/>
  <c r="F49" i="12"/>
  <c r="F38" i="12"/>
  <c r="F37" i="12"/>
  <c r="F34" i="12"/>
  <c r="F33" i="12"/>
  <c r="F31" i="12"/>
  <c r="F29" i="12"/>
  <c r="F23" i="12"/>
  <c r="F20" i="12"/>
  <c r="F19" i="12"/>
  <c r="F15" i="12"/>
  <c r="F18" i="12"/>
  <c r="F9" i="12"/>
  <c r="F7" i="12"/>
  <c r="F8" i="12"/>
  <c r="F5" i="12"/>
  <c r="F3" i="12"/>
  <c r="F125" i="12"/>
  <c r="G125" i="12"/>
  <c r="F124" i="12"/>
  <c r="G124" i="12"/>
  <c r="F123" i="12"/>
  <c r="G123" i="12"/>
  <c r="F122" i="12"/>
  <c r="G122" i="12"/>
  <c r="F103" i="12"/>
  <c r="G103" i="12"/>
  <c r="F121" i="12"/>
  <c r="G121" i="12"/>
  <c r="F120" i="12"/>
  <c r="G120" i="12"/>
  <c r="F119" i="12"/>
  <c r="G119" i="12"/>
  <c r="F118" i="12"/>
  <c r="G118" i="12"/>
  <c r="F117" i="12"/>
  <c r="G117" i="12"/>
  <c r="F116" i="12"/>
  <c r="G116" i="12"/>
  <c r="F115" i="12"/>
  <c r="G115" i="12"/>
  <c r="F114" i="12"/>
  <c r="G114" i="12"/>
  <c r="F113" i="12"/>
  <c r="G113" i="12"/>
  <c r="F112" i="12"/>
  <c r="G112" i="12"/>
  <c r="F111" i="12"/>
  <c r="G111" i="12"/>
  <c r="F110" i="12"/>
  <c r="G110" i="12"/>
  <c r="F109" i="12"/>
  <c r="G109" i="12"/>
  <c r="F108" i="12"/>
  <c r="G108" i="12"/>
  <c r="F107" i="12"/>
  <c r="G107" i="12"/>
  <c r="F106" i="12"/>
  <c r="G106" i="12"/>
  <c r="F105" i="12"/>
  <c r="G105" i="12"/>
  <c r="F104" i="12"/>
  <c r="G104" i="12"/>
  <c r="F102" i="12"/>
  <c r="G102" i="12"/>
  <c r="F101" i="12"/>
  <c r="G101" i="12"/>
  <c r="F100" i="12"/>
  <c r="G100" i="12"/>
  <c r="F99" i="12"/>
  <c r="G99" i="12"/>
  <c r="F98" i="12"/>
  <c r="G98" i="12"/>
  <c r="F97" i="12"/>
  <c r="G97" i="12"/>
  <c r="F96" i="12"/>
  <c r="G96" i="12"/>
  <c r="F95" i="12"/>
  <c r="G95" i="12"/>
  <c r="F94" i="12"/>
  <c r="G94" i="12"/>
  <c r="F93" i="12"/>
  <c r="G93" i="12"/>
  <c r="F92" i="12"/>
  <c r="G92" i="12"/>
  <c r="F91" i="12"/>
  <c r="G91" i="12"/>
  <c r="F90" i="12"/>
  <c r="G90" i="12"/>
  <c r="F89" i="12"/>
  <c r="G89" i="12"/>
  <c r="F88" i="12"/>
  <c r="G88" i="12"/>
  <c r="F87" i="12"/>
  <c r="G87" i="12"/>
  <c r="F86" i="12"/>
  <c r="G86" i="12"/>
  <c r="F85" i="12"/>
  <c r="G85" i="12"/>
  <c r="F84" i="12"/>
  <c r="G84" i="12"/>
  <c r="F83" i="12"/>
  <c r="G83" i="12"/>
  <c r="F82" i="12"/>
  <c r="G82" i="12"/>
  <c r="F81" i="12"/>
  <c r="G81" i="12"/>
  <c r="F67" i="12"/>
  <c r="G67" i="12"/>
  <c r="F66" i="12"/>
  <c r="G66" i="12"/>
  <c r="F80" i="12"/>
  <c r="G80" i="12"/>
  <c r="F79" i="12"/>
  <c r="G79" i="12"/>
  <c r="F78" i="12"/>
  <c r="G78" i="12"/>
  <c r="F77" i="12"/>
  <c r="G77" i="12"/>
  <c r="F76" i="12"/>
  <c r="G76" i="12"/>
  <c r="F75" i="12"/>
  <c r="G75" i="12"/>
  <c r="F61" i="12"/>
  <c r="G61" i="12"/>
  <c r="F74" i="12"/>
  <c r="G74" i="12"/>
  <c r="F73" i="12"/>
  <c r="G73" i="12"/>
  <c r="F72" i="12"/>
  <c r="G72" i="12"/>
  <c r="F71" i="12"/>
  <c r="G71" i="12"/>
  <c r="F70" i="12"/>
  <c r="G70" i="12"/>
  <c r="F69" i="12"/>
  <c r="G69" i="12"/>
  <c r="F68" i="12"/>
  <c r="G68" i="12"/>
  <c r="F65" i="12"/>
  <c r="G65" i="12"/>
  <c r="F64" i="12"/>
  <c r="G64" i="12"/>
  <c r="G63" i="12"/>
  <c r="F62" i="12"/>
  <c r="G62" i="12"/>
  <c r="F60" i="12"/>
  <c r="G60" i="12"/>
  <c r="G59" i="12"/>
  <c r="G58" i="12"/>
  <c r="G57" i="12"/>
  <c r="F56" i="12"/>
  <c r="G56" i="12"/>
  <c r="F55" i="12"/>
  <c r="G55" i="12"/>
  <c r="F54" i="12"/>
  <c r="G54" i="12"/>
  <c r="F53" i="12"/>
  <c r="G53" i="12"/>
  <c r="G52" i="12"/>
  <c r="G51" i="12"/>
  <c r="F45" i="12"/>
  <c r="G45" i="12"/>
  <c r="F50" i="12"/>
  <c r="G50" i="12"/>
  <c r="G49" i="12"/>
  <c r="F48" i="12"/>
  <c r="G48" i="12"/>
  <c r="F40" i="12"/>
  <c r="G40" i="12"/>
  <c r="F47" i="12"/>
  <c r="G47" i="12"/>
  <c r="F46" i="12"/>
  <c r="G46" i="12"/>
  <c r="F44" i="12"/>
  <c r="G44" i="12"/>
  <c r="F43" i="12"/>
  <c r="G43" i="12"/>
  <c r="F42" i="12"/>
  <c r="G42" i="12"/>
  <c r="F41" i="12"/>
  <c r="G41" i="12"/>
  <c r="G38" i="12"/>
  <c r="F36" i="12"/>
  <c r="G36" i="12"/>
  <c r="F39" i="12"/>
  <c r="G39" i="12"/>
  <c r="G37" i="12"/>
  <c r="F28" i="12"/>
  <c r="G28" i="12"/>
  <c r="F35" i="12"/>
  <c r="G35" i="12"/>
  <c r="G34" i="12"/>
  <c r="G33" i="12"/>
  <c r="F32" i="12"/>
  <c r="G32" i="12"/>
  <c r="G31" i="12"/>
  <c r="F30" i="12"/>
  <c r="G30" i="12"/>
  <c r="G29" i="12"/>
  <c r="F25" i="12"/>
  <c r="G25" i="12"/>
  <c r="F27" i="12"/>
  <c r="G27" i="12"/>
  <c r="F24" i="12"/>
  <c r="G24" i="12"/>
  <c r="F26" i="12"/>
  <c r="G26" i="12"/>
  <c r="G23" i="12"/>
  <c r="F22" i="12"/>
  <c r="G22" i="12"/>
  <c r="F16" i="12"/>
  <c r="G16" i="12"/>
  <c r="G20" i="12"/>
  <c r="F21" i="12"/>
  <c r="G21" i="12"/>
  <c r="F11" i="12"/>
  <c r="G11" i="12"/>
  <c r="G19" i="12"/>
  <c r="F13" i="12"/>
  <c r="G13" i="12"/>
  <c r="G15" i="12"/>
  <c r="F14" i="12"/>
  <c r="G14" i="12"/>
  <c r="F12" i="12"/>
  <c r="G12" i="12"/>
  <c r="F10" i="12"/>
  <c r="G10" i="12"/>
  <c r="G18" i="12"/>
  <c r="F17" i="12"/>
  <c r="G17" i="12"/>
  <c r="F6" i="12"/>
  <c r="G6" i="12"/>
  <c r="G9" i="12"/>
  <c r="G7" i="12"/>
  <c r="G8" i="12"/>
  <c r="G5" i="12"/>
  <c r="F4" i="12"/>
  <c r="G4" i="12"/>
  <c r="G3" i="12"/>
  <c r="F15" i="11"/>
  <c r="F64" i="11"/>
  <c r="F53" i="11"/>
  <c r="F52" i="11"/>
  <c r="F35" i="11"/>
  <c r="F31" i="11"/>
  <c r="F28" i="11"/>
  <c r="F17" i="11"/>
  <c r="F13" i="11"/>
  <c r="F7" i="11"/>
  <c r="F6" i="11"/>
  <c r="F4" i="11"/>
  <c r="F3" i="11"/>
  <c r="F126" i="11"/>
  <c r="G126" i="11"/>
  <c r="F125" i="11"/>
  <c r="G125" i="11"/>
  <c r="F124" i="11"/>
  <c r="G124" i="11"/>
  <c r="F123" i="11"/>
  <c r="G123" i="11"/>
  <c r="F122" i="11"/>
  <c r="G122" i="11"/>
  <c r="F121" i="11"/>
  <c r="G121" i="11"/>
  <c r="F120" i="11"/>
  <c r="G120" i="11"/>
  <c r="F119" i="11"/>
  <c r="G119" i="11"/>
  <c r="F118" i="11"/>
  <c r="G118" i="11"/>
  <c r="F117" i="11"/>
  <c r="G117" i="11"/>
  <c r="F116" i="11"/>
  <c r="G116" i="11"/>
  <c r="F115" i="11"/>
  <c r="G115" i="11"/>
  <c r="F114" i="11"/>
  <c r="G114" i="11"/>
  <c r="F113" i="11"/>
  <c r="G113" i="11"/>
  <c r="F112" i="11"/>
  <c r="G112" i="11"/>
  <c r="F111" i="11"/>
  <c r="G111" i="11"/>
  <c r="F110" i="11"/>
  <c r="G110" i="11"/>
  <c r="F109" i="11"/>
  <c r="G109" i="11"/>
  <c r="F108" i="11"/>
  <c r="G108" i="11"/>
  <c r="F107" i="11"/>
  <c r="G107" i="11"/>
  <c r="F106" i="11"/>
  <c r="G106" i="11"/>
  <c r="F105" i="11"/>
  <c r="G105" i="11"/>
  <c r="F104" i="11"/>
  <c r="G104" i="11"/>
  <c r="F103" i="11"/>
  <c r="G103" i="11"/>
  <c r="F102" i="11"/>
  <c r="G102" i="11"/>
  <c r="F101" i="11"/>
  <c r="G101" i="11"/>
  <c r="F100" i="11"/>
  <c r="G100" i="11"/>
  <c r="F99" i="11"/>
  <c r="G99" i="11"/>
  <c r="F98" i="11"/>
  <c r="G98" i="11"/>
  <c r="F97" i="11"/>
  <c r="G97" i="11"/>
  <c r="F96" i="11"/>
  <c r="G96" i="11"/>
  <c r="F95" i="11"/>
  <c r="G95" i="11"/>
  <c r="F94" i="11"/>
  <c r="G94" i="11"/>
  <c r="F93" i="11"/>
  <c r="G93" i="11"/>
  <c r="F92" i="11"/>
  <c r="G92" i="11"/>
  <c r="F91" i="11"/>
  <c r="G91" i="11"/>
  <c r="F90" i="11"/>
  <c r="G90" i="11"/>
  <c r="F89" i="11"/>
  <c r="G89" i="11"/>
  <c r="F88" i="11"/>
  <c r="G88" i="11"/>
  <c r="F87" i="11"/>
  <c r="G87" i="11"/>
  <c r="F86" i="11"/>
  <c r="G86" i="11"/>
  <c r="F85" i="11"/>
  <c r="G85" i="11"/>
  <c r="F84" i="11"/>
  <c r="G84" i="11"/>
  <c r="F83" i="11"/>
  <c r="G83" i="11"/>
  <c r="F71" i="11"/>
  <c r="G71" i="11"/>
  <c r="F70" i="11"/>
  <c r="G70" i="11"/>
  <c r="F82" i="11"/>
  <c r="G82" i="11"/>
  <c r="F81" i="11"/>
  <c r="G81" i="11"/>
  <c r="F80" i="11"/>
  <c r="G80" i="11"/>
  <c r="F79" i="11"/>
  <c r="G79" i="11"/>
  <c r="F78" i="11"/>
  <c r="G78" i="11"/>
  <c r="F77" i="11"/>
  <c r="G77" i="11"/>
  <c r="F76" i="11"/>
  <c r="G76" i="11"/>
  <c r="F75" i="11"/>
  <c r="G75" i="11"/>
  <c r="F74" i="11"/>
  <c r="G74" i="11"/>
  <c r="F73" i="11"/>
  <c r="G73" i="11"/>
  <c r="F72" i="11"/>
  <c r="G72" i="11"/>
  <c r="F69" i="11"/>
  <c r="G69" i="11"/>
  <c r="F68" i="11"/>
  <c r="G68" i="11"/>
  <c r="F67" i="11"/>
  <c r="G67" i="11"/>
  <c r="F66" i="11"/>
  <c r="G66" i="11"/>
  <c r="F47" i="11"/>
  <c r="G47" i="11"/>
  <c r="F65" i="11"/>
  <c r="G65" i="11"/>
  <c r="G64" i="11"/>
  <c r="F63" i="11"/>
  <c r="G63" i="11"/>
  <c r="F62" i="11"/>
  <c r="G62" i="11"/>
  <c r="F61" i="11"/>
  <c r="G61" i="11"/>
  <c r="F60" i="11"/>
  <c r="G60" i="11"/>
  <c r="F59" i="11"/>
  <c r="G59" i="11"/>
  <c r="F58" i="11"/>
  <c r="G58" i="11"/>
  <c r="F57" i="11"/>
  <c r="G57" i="11"/>
  <c r="G53" i="11"/>
  <c r="G52" i="11"/>
  <c r="F56" i="11"/>
  <c r="G56" i="11"/>
  <c r="F55" i="11"/>
  <c r="G55" i="11"/>
  <c r="F54" i="11"/>
  <c r="G54" i="11"/>
  <c r="F51" i="11"/>
  <c r="G51" i="11"/>
  <c r="F50" i="11"/>
  <c r="G50" i="11"/>
  <c r="F49" i="11"/>
  <c r="G49" i="11"/>
  <c r="F48" i="11"/>
  <c r="G48" i="11"/>
  <c r="F39" i="11"/>
  <c r="G39" i="11"/>
  <c r="F40" i="11"/>
  <c r="G40" i="11"/>
  <c r="F46" i="11"/>
  <c r="G46" i="11"/>
  <c r="F45" i="11"/>
  <c r="G45" i="11"/>
  <c r="F44" i="11"/>
  <c r="G44" i="11"/>
  <c r="F43" i="11"/>
  <c r="G43" i="11"/>
  <c r="F42" i="11"/>
  <c r="G42" i="11"/>
  <c r="F41" i="11"/>
  <c r="G41" i="11"/>
  <c r="F38" i="11"/>
  <c r="G38" i="11"/>
  <c r="F37" i="11"/>
  <c r="G37" i="11"/>
  <c r="F33" i="11"/>
  <c r="G33" i="11"/>
  <c r="F30" i="11"/>
  <c r="G30" i="11"/>
  <c r="F34" i="11"/>
  <c r="G34" i="11"/>
  <c r="F36" i="11"/>
  <c r="G36" i="11"/>
  <c r="F32" i="11"/>
  <c r="G32" i="11"/>
  <c r="F27" i="11"/>
  <c r="G27" i="11"/>
  <c r="G35" i="11"/>
  <c r="F26" i="11"/>
  <c r="G26" i="11"/>
  <c r="G31" i="11"/>
  <c r="F29" i="11"/>
  <c r="G29" i="11"/>
  <c r="G28" i="11"/>
  <c r="F23" i="11"/>
  <c r="G23" i="11"/>
  <c r="F24" i="11"/>
  <c r="G24" i="11"/>
  <c r="F25" i="11"/>
  <c r="G25" i="11"/>
  <c r="F21" i="11"/>
  <c r="G21" i="11"/>
  <c r="F16" i="11"/>
  <c r="G16" i="11"/>
  <c r="F20" i="11"/>
  <c r="G20" i="11"/>
  <c r="F12" i="11"/>
  <c r="G12" i="11"/>
  <c r="F11" i="11"/>
  <c r="G11" i="11"/>
  <c r="F22" i="11"/>
  <c r="G22" i="11"/>
  <c r="G17" i="11"/>
  <c r="F19" i="11"/>
  <c r="G19" i="11"/>
  <c r="F18" i="11"/>
  <c r="G18" i="11"/>
  <c r="F14" i="11"/>
  <c r="G14" i="11"/>
  <c r="F8" i="11"/>
  <c r="G8" i="11"/>
  <c r="F10" i="11"/>
  <c r="G10" i="11"/>
  <c r="G15" i="11"/>
  <c r="G13" i="11"/>
  <c r="F9" i="11"/>
  <c r="G9" i="11"/>
  <c r="G7" i="11"/>
  <c r="G6" i="11"/>
  <c r="F5" i="11"/>
  <c r="G5" i="11"/>
  <c r="G4" i="11"/>
  <c r="G3" i="11"/>
  <c r="F62" i="9"/>
  <c r="F61" i="9"/>
  <c r="F58" i="9"/>
  <c r="F57" i="9"/>
  <c r="F55" i="9"/>
  <c r="F54" i="9"/>
  <c r="F52" i="9"/>
  <c r="F51" i="9"/>
  <c r="F48" i="9"/>
  <c r="F45" i="9"/>
  <c r="F40" i="9"/>
  <c r="F33" i="9"/>
  <c r="F30" i="9"/>
  <c r="F35" i="9"/>
  <c r="F25" i="9"/>
  <c r="F16" i="9"/>
  <c r="F18" i="9"/>
  <c r="F10" i="9"/>
  <c r="F7" i="9"/>
  <c r="F6" i="9"/>
  <c r="F5" i="9"/>
  <c r="F4" i="9"/>
  <c r="F78" i="9"/>
  <c r="G78" i="9"/>
  <c r="F79" i="9"/>
  <c r="G79" i="9"/>
  <c r="F95" i="9"/>
  <c r="G95" i="9"/>
  <c r="F96" i="9"/>
  <c r="G96" i="9"/>
  <c r="F102" i="9"/>
  <c r="G102" i="9"/>
  <c r="F88" i="9"/>
  <c r="G88" i="9"/>
  <c r="F89" i="9"/>
  <c r="G89" i="9"/>
  <c r="F90" i="9"/>
  <c r="G90" i="9"/>
  <c r="F91" i="9"/>
  <c r="G91" i="9"/>
  <c r="F92" i="9"/>
  <c r="G92" i="9"/>
  <c r="F93" i="9"/>
  <c r="G93" i="9"/>
  <c r="F94" i="9"/>
  <c r="G94" i="9"/>
  <c r="F97" i="9"/>
  <c r="G97" i="9"/>
  <c r="F98" i="9"/>
  <c r="G98" i="9"/>
  <c r="F99" i="9"/>
  <c r="G99" i="9"/>
  <c r="F100" i="9"/>
  <c r="G100" i="9"/>
  <c r="F101" i="9"/>
  <c r="G101" i="9"/>
  <c r="F103" i="9"/>
  <c r="G103" i="9"/>
  <c r="F104" i="9"/>
  <c r="G104" i="9"/>
  <c r="F105" i="9"/>
  <c r="G105" i="9"/>
  <c r="F106" i="9"/>
  <c r="G106" i="9"/>
  <c r="F107" i="9"/>
  <c r="G107" i="9"/>
  <c r="F108" i="9"/>
  <c r="G108" i="9"/>
  <c r="F109" i="9"/>
  <c r="G109" i="9"/>
  <c r="F110" i="9"/>
  <c r="G110" i="9"/>
  <c r="F111" i="9"/>
  <c r="G111" i="9"/>
  <c r="F112" i="9"/>
  <c r="G112" i="9"/>
  <c r="F113" i="9"/>
  <c r="G113" i="9"/>
  <c r="F114" i="9"/>
  <c r="G114" i="9"/>
  <c r="F115" i="9"/>
  <c r="G115" i="9"/>
  <c r="F116" i="9"/>
  <c r="G116" i="9"/>
  <c r="F117" i="9"/>
  <c r="G117" i="9"/>
  <c r="F118" i="9"/>
  <c r="G118" i="9"/>
  <c r="F119" i="9"/>
  <c r="G119" i="9"/>
  <c r="F120" i="9"/>
  <c r="G120" i="9"/>
  <c r="F121" i="9"/>
  <c r="G121" i="9"/>
  <c r="F122" i="9"/>
  <c r="G122" i="9"/>
  <c r="F123" i="9"/>
  <c r="G123" i="9"/>
  <c r="F124" i="9"/>
  <c r="G124" i="9"/>
  <c r="F125" i="9"/>
  <c r="G125" i="9"/>
  <c r="F126" i="9"/>
  <c r="G126" i="9"/>
  <c r="F122" i="10"/>
  <c r="G122" i="10"/>
  <c r="F121" i="10"/>
  <c r="G121" i="10"/>
  <c r="F120" i="10"/>
  <c r="G120" i="10"/>
  <c r="F119" i="10"/>
  <c r="G119" i="10"/>
  <c r="F118" i="10"/>
  <c r="G118" i="10"/>
  <c r="F117" i="10"/>
  <c r="G117" i="10"/>
  <c r="F116" i="10"/>
  <c r="G116" i="10"/>
  <c r="F115" i="10"/>
  <c r="G115" i="10"/>
  <c r="F114" i="10"/>
  <c r="G114" i="10"/>
  <c r="F113" i="10"/>
  <c r="G113" i="10"/>
  <c r="F112" i="10"/>
  <c r="G112" i="10"/>
  <c r="F111" i="10"/>
  <c r="G111" i="10"/>
  <c r="F110" i="10"/>
  <c r="G110" i="10"/>
  <c r="F109" i="10"/>
  <c r="G109" i="10"/>
  <c r="F108" i="10"/>
  <c r="G108" i="10"/>
  <c r="F107" i="10"/>
  <c r="G107" i="10"/>
  <c r="F106" i="10"/>
  <c r="G106" i="10"/>
  <c r="F105" i="10"/>
  <c r="G105" i="10"/>
  <c r="F104" i="10"/>
  <c r="G104" i="10"/>
  <c r="F103" i="10"/>
  <c r="G103" i="10"/>
  <c r="F102" i="10"/>
  <c r="G102" i="10"/>
  <c r="F101" i="10"/>
  <c r="G101" i="10"/>
  <c r="F100" i="10"/>
  <c r="G100" i="10"/>
  <c r="F99" i="10"/>
  <c r="G99" i="10"/>
  <c r="F98" i="10"/>
  <c r="G98" i="10"/>
  <c r="F97" i="10"/>
  <c r="G97" i="10"/>
  <c r="F96" i="10"/>
  <c r="G96" i="10"/>
  <c r="F95" i="10"/>
  <c r="G95" i="10"/>
  <c r="F94" i="10"/>
  <c r="G94" i="10"/>
  <c r="F93" i="10"/>
  <c r="G93" i="10"/>
  <c r="F92" i="10"/>
  <c r="G92" i="10"/>
  <c r="F91" i="10"/>
  <c r="G91" i="10"/>
  <c r="F90" i="10"/>
  <c r="G90" i="10"/>
  <c r="F89" i="10"/>
  <c r="G89" i="10"/>
  <c r="F88" i="10"/>
  <c r="G88" i="10"/>
  <c r="F87" i="10"/>
  <c r="G87" i="10"/>
  <c r="F86" i="10"/>
  <c r="G86" i="10"/>
  <c r="F85" i="10"/>
  <c r="G85" i="10"/>
  <c r="F84" i="10"/>
  <c r="G84" i="10"/>
  <c r="F83" i="10"/>
  <c r="G83" i="10"/>
  <c r="F82" i="10"/>
  <c r="G82" i="10"/>
  <c r="F81" i="10"/>
  <c r="G81" i="10"/>
  <c r="F80" i="10"/>
  <c r="G80" i="10"/>
  <c r="F79" i="10"/>
  <c r="G79" i="10"/>
  <c r="F78" i="10"/>
  <c r="G78" i="10"/>
  <c r="F77" i="10"/>
  <c r="G77" i="10"/>
  <c r="F76" i="10"/>
  <c r="G76" i="10"/>
  <c r="F75" i="10"/>
  <c r="G75" i="10"/>
  <c r="F74" i="10"/>
  <c r="G74" i="10"/>
  <c r="F73" i="10"/>
  <c r="G73" i="10"/>
  <c r="F72" i="10"/>
  <c r="G72" i="10"/>
  <c r="F71" i="10"/>
  <c r="G71" i="10"/>
  <c r="F70" i="10"/>
  <c r="G70" i="10"/>
  <c r="F69" i="10"/>
  <c r="G69" i="10"/>
  <c r="F68" i="10"/>
  <c r="G68" i="10"/>
  <c r="F67" i="10"/>
  <c r="G67" i="10"/>
  <c r="F66" i="10"/>
  <c r="G66" i="10"/>
  <c r="F65" i="10"/>
  <c r="G65" i="10"/>
  <c r="F64" i="10"/>
  <c r="G64" i="10"/>
  <c r="F63" i="10"/>
  <c r="G63" i="10"/>
  <c r="F62" i="10"/>
  <c r="G62" i="10"/>
  <c r="F61" i="10"/>
  <c r="G61" i="10"/>
  <c r="F60" i="10"/>
  <c r="G60" i="10"/>
  <c r="F59" i="10"/>
  <c r="G59" i="10"/>
  <c r="F58" i="10"/>
  <c r="G58" i="10"/>
  <c r="F57" i="10"/>
  <c r="G57" i="10"/>
  <c r="F56" i="10"/>
  <c r="G56" i="10"/>
  <c r="F55" i="10"/>
  <c r="G55" i="10"/>
  <c r="F54" i="10"/>
  <c r="G54" i="10"/>
  <c r="F53" i="10"/>
  <c r="G53" i="10"/>
  <c r="F52" i="10"/>
  <c r="G52" i="10"/>
  <c r="F51" i="10"/>
  <c r="G51" i="10"/>
  <c r="F50" i="10"/>
  <c r="G50" i="10"/>
  <c r="F49" i="10"/>
  <c r="G49" i="10"/>
  <c r="F48" i="10"/>
  <c r="G48" i="10"/>
  <c r="F47" i="10"/>
  <c r="G47" i="10"/>
  <c r="F46" i="10"/>
  <c r="G46" i="10"/>
  <c r="F45" i="10"/>
  <c r="G45" i="10"/>
  <c r="F44" i="10"/>
  <c r="G44" i="10"/>
  <c r="F43" i="10"/>
  <c r="G43" i="10"/>
  <c r="F42" i="10"/>
  <c r="G42" i="10"/>
  <c r="F41" i="10"/>
  <c r="G41" i="10"/>
  <c r="F40" i="10"/>
  <c r="G40" i="10"/>
  <c r="F39" i="10"/>
  <c r="G39" i="10"/>
  <c r="F38" i="10"/>
  <c r="G38" i="10"/>
  <c r="F37" i="10"/>
  <c r="G37" i="10"/>
  <c r="F36" i="10"/>
  <c r="G36" i="10"/>
  <c r="F35" i="10"/>
  <c r="G35" i="10"/>
  <c r="F34" i="10"/>
  <c r="G34" i="10"/>
  <c r="F33" i="10"/>
  <c r="G33" i="10"/>
  <c r="F32" i="10"/>
  <c r="G32" i="10"/>
  <c r="F31" i="10"/>
  <c r="G31" i="10"/>
  <c r="F30" i="10"/>
  <c r="G30" i="10"/>
  <c r="F29" i="10"/>
  <c r="G29" i="10"/>
  <c r="F28" i="10"/>
  <c r="G28" i="10"/>
  <c r="F27" i="10"/>
  <c r="G27" i="10"/>
  <c r="F26" i="10"/>
  <c r="G26" i="10"/>
  <c r="F25" i="10"/>
  <c r="G25" i="10"/>
  <c r="F24" i="10"/>
  <c r="G24" i="10"/>
  <c r="F23" i="10"/>
  <c r="G23" i="10"/>
  <c r="F22" i="10"/>
  <c r="G22" i="10"/>
  <c r="F21" i="10"/>
  <c r="G21" i="10"/>
  <c r="F20" i="10"/>
  <c r="G20" i="10"/>
  <c r="F19" i="10"/>
  <c r="G19" i="10"/>
  <c r="F18" i="10"/>
  <c r="G18" i="10"/>
  <c r="F17" i="10"/>
  <c r="G17" i="10"/>
  <c r="F16" i="10"/>
  <c r="G16" i="10"/>
  <c r="F15" i="10"/>
  <c r="G15" i="10"/>
  <c r="F14" i="10"/>
  <c r="G14" i="10"/>
  <c r="F13" i="10"/>
  <c r="G13" i="10"/>
  <c r="F12" i="10"/>
  <c r="G12" i="10"/>
  <c r="F11" i="10"/>
  <c r="G11" i="10"/>
  <c r="F10" i="10"/>
  <c r="G10" i="10"/>
  <c r="F9" i="10"/>
  <c r="G9" i="10"/>
  <c r="F8" i="10"/>
  <c r="G8" i="10"/>
  <c r="F7" i="10"/>
  <c r="G7" i="10"/>
  <c r="F6" i="10"/>
  <c r="G6" i="10"/>
  <c r="F5" i="10"/>
  <c r="G5" i="10"/>
  <c r="F4" i="10"/>
  <c r="G4" i="10"/>
  <c r="F3" i="10"/>
  <c r="G3" i="10"/>
  <c r="F63" i="9"/>
  <c r="F49" i="9"/>
  <c r="F42" i="9"/>
  <c r="F28" i="9"/>
  <c r="F32" i="9"/>
  <c r="F26" i="9"/>
  <c r="F87" i="9"/>
  <c r="G87" i="9"/>
  <c r="F86" i="9"/>
  <c r="G86" i="9"/>
  <c r="F85" i="9"/>
  <c r="G85" i="9"/>
  <c r="F84" i="9"/>
  <c r="G84" i="9"/>
  <c r="F83" i="9"/>
  <c r="G83" i="9"/>
  <c r="F65" i="9"/>
  <c r="G65" i="9"/>
  <c r="F82" i="9"/>
  <c r="G82" i="9"/>
  <c r="F81" i="9"/>
  <c r="G81" i="9"/>
  <c r="F80" i="9"/>
  <c r="G80" i="9"/>
  <c r="F77" i="9"/>
  <c r="G77" i="9"/>
  <c r="F76" i="9"/>
  <c r="G76" i="9"/>
  <c r="F75" i="9"/>
  <c r="G75" i="9"/>
  <c r="F74" i="9"/>
  <c r="G74" i="9"/>
  <c r="F73" i="9"/>
  <c r="G73" i="9"/>
  <c r="F72" i="9"/>
  <c r="G72" i="9"/>
  <c r="F71" i="9"/>
  <c r="G71" i="9"/>
  <c r="G61" i="9"/>
  <c r="F70" i="9"/>
  <c r="G70" i="9"/>
  <c r="F56" i="9"/>
  <c r="G56" i="9"/>
  <c r="F50" i="9"/>
  <c r="G50" i="9"/>
  <c r="F69" i="9"/>
  <c r="G69" i="9"/>
  <c r="F68" i="9"/>
  <c r="G68" i="9"/>
  <c r="F67" i="9"/>
  <c r="G67" i="9"/>
  <c r="F66" i="9"/>
  <c r="G66" i="9"/>
  <c r="F64" i="9"/>
  <c r="G64" i="9"/>
  <c r="F43" i="9"/>
  <c r="G43" i="9"/>
  <c r="G62" i="9"/>
  <c r="G58" i="9"/>
  <c r="G57" i="9"/>
  <c r="F60" i="9"/>
  <c r="G60" i="9"/>
  <c r="F59" i="9"/>
  <c r="G59" i="9"/>
  <c r="G54" i="9"/>
  <c r="G63" i="9"/>
  <c r="G55" i="9"/>
  <c r="F34" i="9"/>
  <c r="G34" i="9"/>
  <c r="F53" i="9"/>
  <c r="G53" i="9"/>
  <c r="G52" i="9"/>
  <c r="G51" i="9"/>
  <c r="G49" i="9"/>
  <c r="G48" i="9"/>
  <c r="G45" i="9"/>
  <c r="F47" i="9"/>
  <c r="G47" i="9"/>
  <c r="F39" i="9"/>
  <c r="G39" i="9"/>
  <c r="F41" i="9"/>
  <c r="G41" i="9"/>
  <c r="F46" i="9"/>
  <c r="G46" i="9"/>
  <c r="F44" i="9"/>
  <c r="G44" i="9"/>
  <c r="G40" i="9"/>
  <c r="G42" i="9"/>
  <c r="F31" i="9"/>
  <c r="G31" i="9"/>
  <c r="G33" i="9"/>
  <c r="F38" i="9"/>
  <c r="G38" i="9"/>
  <c r="F29" i="9"/>
  <c r="G29" i="9"/>
  <c r="F37" i="9"/>
  <c r="G37" i="9"/>
  <c r="G28" i="9"/>
  <c r="F36" i="9"/>
  <c r="G36" i="9"/>
  <c r="F24" i="9"/>
  <c r="G24" i="9"/>
  <c r="G32" i="9"/>
  <c r="G25" i="9"/>
  <c r="G26" i="9"/>
  <c r="G30" i="9"/>
  <c r="F22" i="9"/>
  <c r="G22" i="9"/>
  <c r="F20" i="9"/>
  <c r="G20" i="9"/>
  <c r="F27" i="9"/>
  <c r="G27" i="9"/>
  <c r="G35" i="9"/>
  <c r="F23" i="9"/>
  <c r="G23" i="9"/>
  <c r="F15" i="9"/>
  <c r="G15" i="9"/>
  <c r="F17" i="9"/>
  <c r="G17" i="9"/>
  <c r="F21" i="9"/>
  <c r="G21" i="9"/>
  <c r="F12" i="9"/>
  <c r="G12" i="9"/>
  <c r="F11" i="9"/>
  <c r="G11" i="9"/>
  <c r="F13" i="9"/>
  <c r="G13" i="9"/>
  <c r="G18" i="9"/>
  <c r="F9" i="9"/>
  <c r="G9" i="9"/>
  <c r="F19" i="9"/>
  <c r="G19" i="9"/>
  <c r="G10" i="9"/>
  <c r="G16" i="9"/>
  <c r="F14" i="9"/>
  <c r="G14" i="9"/>
  <c r="F8" i="9"/>
  <c r="G8" i="9"/>
  <c r="G7" i="9"/>
  <c r="F3" i="9"/>
  <c r="G3" i="9"/>
  <c r="G5" i="9"/>
  <c r="G6" i="9"/>
  <c r="G4" i="9"/>
  <c r="F58" i="8"/>
  <c r="F57" i="8"/>
  <c r="F52" i="8"/>
  <c r="F54" i="8"/>
  <c r="F47" i="8"/>
  <c r="F38" i="8"/>
  <c r="F32" i="8"/>
  <c r="F96" i="8"/>
  <c r="G96" i="8"/>
  <c r="F76" i="8"/>
  <c r="G76" i="8"/>
  <c r="F81" i="8"/>
  <c r="G81" i="8"/>
  <c r="F84" i="8"/>
  <c r="G84" i="8"/>
  <c r="F85" i="8"/>
  <c r="G85" i="8"/>
  <c r="F88" i="8"/>
  <c r="G88" i="8"/>
  <c r="F122" i="8"/>
  <c r="G122" i="8"/>
  <c r="F121" i="8"/>
  <c r="G121" i="8"/>
  <c r="F120" i="8"/>
  <c r="G120" i="8"/>
  <c r="F119" i="8"/>
  <c r="G119" i="8"/>
  <c r="F118" i="8"/>
  <c r="G118" i="8"/>
  <c r="F117" i="8"/>
  <c r="G117" i="8"/>
  <c r="F116" i="8"/>
  <c r="G116" i="8"/>
  <c r="F115" i="8"/>
  <c r="G115" i="8"/>
  <c r="F114" i="8"/>
  <c r="G114" i="8"/>
  <c r="F113" i="8"/>
  <c r="G113" i="8"/>
  <c r="F112" i="8"/>
  <c r="G112" i="8"/>
  <c r="F111" i="8"/>
  <c r="G111" i="8"/>
  <c r="F110" i="8"/>
  <c r="G110" i="8"/>
  <c r="F109" i="8"/>
  <c r="G109" i="8"/>
  <c r="F75" i="8"/>
  <c r="G75" i="8"/>
  <c r="F74" i="8"/>
  <c r="G74" i="8"/>
  <c r="F108" i="8"/>
  <c r="G108" i="8"/>
  <c r="F107" i="8"/>
  <c r="G107" i="8"/>
  <c r="F106" i="8"/>
  <c r="G106" i="8"/>
  <c r="F105" i="8"/>
  <c r="G105" i="8"/>
  <c r="F104" i="8"/>
  <c r="G104" i="8"/>
  <c r="F103" i="8"/>
  <c r="G103" i="8"/>
  <c r="F102" i="8"/>
  <c r="G102" i="8"/>
  <c r="F101" i="8"/>
  <c r="G101" i="8"/>
  <c r="F100" i="8"/>
  <c r="G100" i="8"/>
  <c r="F99" i="8"/>
  <c r="G99" i="8"/>
  <c r="F98" i="8"/>
  <c r="G98" i="8"/>
  <c r="F97" i="8"/>
  <c r="G97" i="8"/>
  <c r="F95" i="8"/>
  <c r="G95" i="8"/>
  <c r="F94" i="8"/>
  <c r="G94" i="8"/>
  <c r="F93" i="8"/>
  <c r="G93" i="8"/>
  <c r="F68" i="8"/>
  <c r="G68" i="8"/>
  <c r="F63" i="8"/>
  <c r="G63" i="8"/>
  <c r="F92" i="8"/>
  <c r="G92" i="8"/>
  <c r="F91" i="8"/>
  <c r="G91" i="8"/>
  <c r="F90" i="8"/>
  <c r="G90" i="8"/>
  <c r="F89" i="8"/>
  <c r="G89" i="8"/>
  <c r="F87" i="8"/>
  <c r="G87" i="8"/>
  <c r="F86" i="8"/>
  <c r="G86" i="8"/>
  <c r="F83" i="8"/>
  <c r="G83" i="8"/>
  <c r="F82" i="8"/>
  <c r="G82" i="8"/>
  <c r="F65" i="8"/>
  <c r="G65" i="8"/>
  <c r="F64" i="8"/>
  <c r="G64" i="8"/>
  <c r="F80" i="8"/>
  <c r="G80" i="8"/>
  <c r="F79" i="8"/>
  <c r="G79" i="8"/>
  <c r="F78" i="8"/>
  <c r="G78" i="8"/>
  <c r="F77" i="8"/>
  <c r="G77" i="8"/>
  <c r="F69" i="8"/>
  <c r="G69" i="8"/>
  <c r="F66" i="8"/>
  <c r="G66" i="8"/>
  <c r="F60" i="8"/>
  <c r="G60" i="8"/>
  <c r="F73" i="8"/>
  <c r="G73" i="8"/>
  <c r="F72" i="8"/>
  <c r="G72" i="8"/>
  <c r="F59" i="8"/>
  <c r="G59" i="8"/>
  <c r="F71" i="8"/>
  <c r="G71" i="8"/>
  <c r="F70" i="8"/>
  <c r="G70" i="8"/>
  <c r="F49" i="8"/>
  <c r="G49" i="8"/>
  <c r="F48" i="8"/>
  <c r="G48" i="8"/>
  <c r="F67" i="8"/>
  <c r="G67" i="8"/>
  <c r="F45" i="8"/>
  <c r="G45" i="8"/>
  <c r="F53" i="8"/>
  <c r="G53" i="8"/>
  <c r="F62" i="8"/>
  <c r="G62" i="8"/>
  <c r="F46" i="8"/>
  <c r="G46" i="8"/>
  <c r="F42" i="8"/>
  <c r="G42" i="8"/>
  <c r="F61" i="8"/>
  <c r="G61" i="8"/>
  <c r="G58" i="8"/>
  <c r="G57" i="8"/>
  <c r="F56" i="8"/>
  <c r="G56" i="8"/>
  <c r="F40" i="8"/>
  <c r="G40" i="8"/>
  <c r="F55" i="8"/>
  <c r="G55" i="8"/>
  <c r="G52" i="8"/>
  <c r="G54" i="8"/>
  <c r="F51" i="8"/>
  <c r="G51" i="8"/>
  <c r="F50" i="8"/>
  <c r="G50" i="8"/>
  <c r="G47" i="8"/>
  <c r="F44" i="8"/>
  <c r="G44" i="8"/>
  <c r="F43" i="8"/>
  <c r="G43" i="8"/>
  <c r="F37" i="8"/>
  <c r="G37" i="8"/>
  <c r="F41" i="8"/>
  <c r="G41" i="8"/>
  <c r="F35" i="8"/>
  <c r="G35" i="8"/>
  <c r="F39" i="8"/>
  <c r="G39" i="8"/>
  <c r="G38" i="8"/>
  <c r="F28" i="8"/>
  <c r="G28" i="8"/>
  <c r="F36" i="8"/>
  <c r="G36" i="8"/>
  <c r="F26" i="8"/>
  <c r="G26" i="8"/>
  <c r="F34" i="8"/>
  <c r="G34" i="8"/>
  <c r="F33" i="8"/>
  <c r="G33" i="8"/>
  <c r="G32" i="8"/>
  <c r="F31" i="8"/>
  <c r="G31" i="8"/>
  <c r="F30" i="8"/>
  <c r="G30" i="8"/>
  <c r="F29" i="8"/>
  <c r="G29" i="8"/>
  <c r="F27" i="8"/>
  <c r="G27" i="8"/>
  <c r="F25" i="8"/>
  <c r="G25" i="8"/>
  <c r="F24" i="8"/>
  <c r="G24" i="8"/>
  <c r="F23" i="8"/>
  <c r="G23" i="8"/>
  <c r="F22" i="8"/>
  <c r="G22" i="8"/>
  <c r="F21" i="8"/>
  <c r="G21" i="8"/>
  <c r="F17" i="8"/>
  <c r="G17" i="8"/>
  <c r="F20" i="8"/>
  <c r="G20" i="8"/>
  <c r="F16" i="8"/>
  <c r="G16" i="8"/>
  <c r="F19" i="8"/>
  <c r="G19" i="8"/>
  <c r="F15" i="8"/>
  <c r="G15" i="8"/>
  <c r="F12" i="8"/>
  <c r="G12" i="8"/>
  <c r="F18" i="8"/>
  <c r="G18" i="8"/>
  <c r="F13" i="8"/>
  <c r="G13" i="8"/>
  <c r="F14" i="8"/>
  <c r="G14" i="8"/>
  <c r="F11" i="8"/>
  <c r="G11" i="8"/>
  <c r="F10" i="8"/>
  <c r="G10" i="8"/>
  <c r="F8" i="8"/>
  <c r="G8" i="8"/>
  <c r="F7" i="8"/>
  <c r="G7" i="8"/>
  <c r="F6" i="8"/>
  <c r="G6" i="8"/>
  <c r="F9" i="8"/>
  <c r="G9" i="8"/>
  <c r="F5" i="8"/>
  <c r="G5" i="8"/>
  <c r="F4" i="8"/>
  <c r="G4" i="8"/>
  <c r="F3" i="8"/>
  <c r="G3" i="8"/>
  <c r="F75" i="7"/>
  <c r="G75" i="7"/>
  <c r="F92" i="7"/>
  <c r="G92" i="7"/>
  <c r="F69" i="7"/>
  <c r="G69" i="7"/>
  <c r="F93" i="7"/>
  <c r="G93" i="7"/>
  <c r="F39" i="7"/>
  <c r="F9" i="7"/>
  <c r="F34" i="7"/>
  <c r="F45" i="7"/>
  <c r="F44" i="7"/>
  <c r="F46" i="7"/>
  <c r="F47" i="7"/>
  <c r="F52" i="7"/>
  <c r="F51" i="7"/>
  <c r="F116" i="7"/>
  <c r="G116" i="7"/>
  <c r="F115" i="7"/>
  <c r="G115" i="7"/>
  <c r="F114" i="7"/>
  <c r="G114" i="7"/>
  <c r="F113" i="7"/>
  <c r="G113" i="7"/>
  <c r="F112" i="7"/>
  <c r="G112" i="7"/>
  <c r="F111" i="7"/>
  <c r="G111" i="7"/>
  <c r="F110" i="7"/>
  <c r="G110" i="7"/>
  <c r="F109" i="7"/>
  <c r="G109" i="7"/>
  <c r="F108" i="7"/>
  <c r="G108" i="7"/>
  <c r="F107" i="7"/>
  <c r="G107" i="7"/>
  <c r="F106" i="7"/>
  <c r="G106" i="7"/>
  <c r="F105" i="7"/>
  <c r="G105" i="7"/>
  <c r="F104" i="7"/>
  <c r="G104" i="7"/>
  <c r="F103" i="7"/>
  <c r="G103" i="7"/>
  <c r="F102" i="7"/>
  <c r="G102" i="7"/>
  <c r="F101" i="7"/>
  <c r="G101" i="7"/>
  <c r="F74" i="7"/>
  <c r="G74" i="7"/>
  <c r="F100" i="7"/>
  <c r="G100" i="7"/>
  <c r="F99" i="7"/>
  <c r="G99" i="7"/>
  <c r="F98" i="7"/>
  <c r="G98" i="7"/>
  <c r="F97" i="7"/>
  <c r="G97" i="7"/>
  <c r="F96" i="7"/>
  <c r="G96" i="7"/>
  <c r="F95" i="7"/>
  <c r="G95" i="7"/>
  <c r="F94" i="7"/>
  <c r="G94" i="7"/>
  <c r="F91" i="7"/>
  <c r="G91" i="7"/>
  <c r="F90" i="7"/>
  <c r="G90" i="7"/>
  <c r="F89" i="7"/>
  <c r="G89" i="7"/>
  <c r="F64" i="7"/>
  <c r="G64" i="7"/>
  <c r="F61" i="7"/>
  <c r="G61" i="7"/>
  <c r="F60" i="7"/>
  <c r="G60" i="7"/>
  <c r="F88" i="7"/>
  <c r="G88" i="7"/>
  <c r="F87" i="7"/>
  <c r="G87" i="7"/>
  <c r="F86" i="7"/>
  <c r="G86" i="7"/>
  <c r="F85" i="7"/>
  <c r="G85" i="7"/>
  <c r="F84" i="7"/>
  <c r="G84" i="7"/>
  <c r="F65" i="7"/>
  <c r="G65" i="7"/>
  <c r="F59" i="7"/>
  <c r="G59" i="7"/>
  <c r="F83" i="7"/>
  <c r="G83" i="7"/>
  <c r="F82" i="7"/>
  <c r="G82" i="7"/>
  <c r="F81" i="7"/>
  <c r="G81" i="7"/>
  <c r="F80" i="7"/>
  <c r="G80" i="7"/>
  <c r="F79" i="7"/>
  <c r="G79" i="7"/>
  <c r="F78" i="7"/>
  <c r="G78" i="7"/>
  <c r="F77" i="7"/>
  <c r="G77" i="7"/>
  <c r="F76" i="7"/>
  <c r="G76" i="7"/>
  <c r="F73" i="7"/>
  <c r="G73" i="7"/>
  <c r="F72" i="7"/>
  <c r="G72" i="7"/>
  <c r="F71" i="7"/>
  <c r="G71" i="7"/>
  <c r="F70" i="7"/>
  <c r="G70" i="7"/>
  <c r="F68" i="7"/>
  <c r="G68" i="7"/>
  <c r="F67" i="7"/>
  <c r="G67" i="7"/>
  <c r="F66" i="7"/>
  <c r="G66" i="7"/>
  <c r="F54" i="7"/>
  <c r="G54" i="7"/>
  <c r="F55" i="7"/>
  <c r="G55" i="7"/>
  <c r="F63" i="7"/>
  <c r="G63" i="7"/>
  <c r="F62" i="7"/>
  <c r="G62" i="7"/>
  <c r="F50" i="7"/>
  <c r="G50" i="7"/>
  <c r="F58" i="7"/>
  <c r="G58" i="7"/>
  <c r="F41" i="7"/>
  <c r="G41" i="7"/>
  <c r="F40" i="7"/>
  <c r="G40" i="7"/>
  <c r="F57" i="7"/>
  <c r="G57" i="7"/>
  <c r="F56" i="7"/>
  <c r="G56" i="7"/>
  <c r="F53" i="7"/>
  <c r="G53" i="7"/>
  <c r="G52" i="7"/>
  <c r="G51" i="7"/>
  <c r="F49" i="7"/>
  <c r="G49" i="7"/>
  <c r="F48" i="7"/>
  <c r="G48" i="7"/>
  <c r="G46" i="7"/>
  <c r="G47" i="7"/>
  <c r="G45" i="7"/>
  <c r="G44" i="7"/>
  <c r="F43" i="7"/>
  <c r="G43" i="7"/>
  <c r="F35" i="7"/>
  <c r="G35" i="7"/>
  <c r="F42" i="7"/>
  <c r="G42" i="7"/>
  <c r="F37" i="7"/>
  <c r="G37" i="7"/>
  <c r="G39" i="7"/>
  <c r="F38" i="7"/>
  <c r="G38" i="7"/>
  <c r="F29" i="7"/>
  <c r="G29" i="7"/>
  <c r="F30" i="7"/>
  <c r="G30" i="7"/>
  <c r="F36" i="7"/>
  <c r="G36" i="7"/>
  <c r="G34" i="7"/>
  <c r="F27" i="7"/>
  <c r="G27" i="7"/>
  <c r="F28" i="7"/>
  <c r="G28" i="7"/>
  <c r="F26" i="7"/>
  <c r="G26" i="7"/>
  <c r="F33" i="7"/>
  <c r="G33" i="7"/>
  <c r="F32" i="7"/>
  <c r="G32" i="7"/>
  <c r="F23" i="7"/>
  <c r="G23" i="7"/>
  <c r="F31" i="7"/>
  <c r="G31" i="7"/>
  <c r="F25" i="7"/>
  <c r="G25" i="7"/>
  <c r="F24" i="7"/>
  <c r="G24" i="7"/>
  <c r="F20" i="7"/>
  <c r="G20" i="7"/>
  <c r="F22" i="7"/>
  <c r="G22" i="7"/>
  <c r="F16" i="7"/>
  <c r="G16" i="7"/>
  <c r="F13" i="7"/>
  <c r="G13" i="7"/>
  <c r="F17" i="7"/>
  <c r="G17" i="7"/>
  <c r="F12" i="7"/>
  <c r="G12" i="7"/>
  <c r="F21" i="7"/>
  <c r="G21" i="7"/>
  <c r="F19" i="7"/>
  <c r="G19" i="7"/>
  <c r="F18" i="7"/>
  <c r="G18" i="7"/>
  <c r="F11" i="7"/>
  <c r="G11" i="7"/>
  <c r="F10" i="7"/>
  <c r="G10" i="7"/>
  <c r="F15" i="7"/>
  <c r="G15" i="7"/>
  <c r="F14" i="7"/>
  <c r="G14" i="7"/>
  <c r="F8" i="7"/>
  <c r="G8" i="7"/>
  <c r="F7" i="7"/>
  <c r="G7" i="7"/>
  <c r="F6" i="7"/>
  <c r="G6" i="7"/>
  <c r="G9" i="7"/>
  <c r="F5" i="7"/>
  <c r="G5" i="7"/>
  <c r="F4" i="7"/>
  <c r="G4" i="7"/>
  <c r="F3" i="7"/>
  <c r="G3" i="7"/>
  <c r="F45" i="5"/>
  <c r="F44" i="5"/>
  <c r="F43" i="5"/>
  <c r="F42" i="5"/>
  <c r="F91" i="6"/>
  <c r="G91" i="6"/>
  <c r="F90" i="6"/>
  <c r="G90" i="6"/>
  <c r="F89" i="6"/>
  <c r="G89" i="6"/>
  <c r="F88" i="6"/>
  <c r="G88" i="6"/>
  <c r="F87" i="6"/>
  <c r="G87" i="6"/>
  <c r="F86" i="6"/>
  <c r="G86" i="6"/>
  <c r="F85" i="6"/>
  <c r="G85" i="6"/>
  <c r="F84" i="6"/>
  <c r="G84" i="6"/>
  <c r="F83" i="6"/>
  <c r="G83" i="6"/>
  <c r="F82" i="6"/>
  <c r="G82" i="6"/>
  <c r="F81" i="6"/>
  <c r="G81" i="6"/>
  <c r="F80" i="6"/>
  <c r="G80" i="6"/>
  <c r="F79" i="6"/>
  <c r="G79" i="6"/>
  <c r="F78" i="6"/>
  <c r="G78" i="6"/>
  <c r="F77" i="6"/>
  <c r="G77" i="6"/>
  <c r="F76" i="6"/>
  <c r="G76" i="6"/>
  <c r="F75" i="6"/>
  <c r="G75" i="6"/>
  <c r="F74" i="6"/>
  <c r="G74" i="6"/>
  <c r="F73" i="6"/>
  <c r="G73" i="6"/>
  <c r="F72" i="6"/>
  <c r="G72" i="6"/>
  <c r="F71" i="6"/>
  <c r="G71" i="6"/>
  <c r="F70" i="6"/>
  <c r="G70" i="6"/>
  <c r="F69" i="6"/>
  <c r="G69" i="6"/>
  <c r="F68" i="6"/>
  <c r="G68" i="6"/>
  <c r="F67" i="6"/>
  <c r="G67" i="6"/>
  <c r="F66" i="6"/>
  <c r="G66" i="6"/>
  <c r="F65" i="6"/>
  <c r="G65" i="6"/>
  <c r="F64" i="6"/>
  <c r="G64" i="6"/>
  <c r="F63" i="6"/>
  <c r="G63" i="6"/>
  <c r="F62" i="6"/>
  <c r="G62" i="6"/>
  <c r="F61" i="6"/>
  <c r="G61" i="6"/>
  <c r="F60" i="6"/>
  <c r="G60" i="6"/>
  <c r="F59" i="6"/>
  <c r="G59" i="6"/>
  <c r="F58" i="6"/>
  <c r="G58" i="6"/>
  <c r="F57" i="6"/>
  <c r="G57" i="6"/>
  <c r="F56" i="6"/>
  <c r="G56" i="6"/>
  <c r="F55" i="6"/>
  <c r="G55" i="6"/>
  <c r="F54" i="6"/>
  <c r="G54" i="6"/>
  <c r="F53" i="6"/>
  <c r="G53" i="6"/>
  <c r="F52" i="6"/>
  <c r="G52" i="6"/>
  <c r="F51" i="6"/>
  <c r="G51" i="6"/>
  <c r="F50" i="6"/>
  <c r="G50" i="6"/>
  <c r="F49" i="6"/>
  <c r="G49" i="6"/>
  <c r="F48" i="6"/>
  <c r="G48" i="6"/>
  <c r="F47" i="6"/>
  <c r="G47" i="6"/>
  <c r="F46" i="6"/>
  <c r="G46" i="6"/>
  <c r="F45" i="6"/>
  <c r="G45" i="6"/>
  <c r="F44" i="6"/>
  <c r="G44" i="6"/>
  <c r="F43" i="6"/>
  <c r="G43" i="6"/>
  <c r="F42" i="6"/>
  <c r="G42" i="6"/>
  <c r="F41" i="6"/>
  <c r="G41" i="6"/>
  <c r="F40" i="6"/>
  <c r="G40" i="6"/>
  <c r="F39" i="6"/>
  <c r="G39" i="6"/>
  <c r="F38" i="6"/>
  <c r="G38" i="6"/>
  <c r="F37" i="6"/>
  <c r="G37" i="6"/>
  <c r="F36" i="6"/>
  <c r="G36" i="6"/>
  <c r="F35" i="6"/>
  <c r="G35" i="6"/>
  <c r="F34" i="6"/>
  <c r="G34" i="6"/>
  <c r="F33" i="6"/>
  <c r="G33" i="6"/>
  <c r="F32" i="6"/>
  <c r="G32" i="6"/>
  <c r="F31" i="6"/>
  <c r="G31" i="6"/>
  <c r="F30" i="6"/>
  <c r="G30" i="6"/>
  <c r="F29" i="6"/>
  <c r="G29" i="6"/>
  <c r="F28" i="6"/>
  <c r="G28" i="6"/>
  <c r="F27" i="6"/>
  <c r="G27" i="6"/>
  <c r="F26" i="6"/>
  <c r="G26" i="6"/>
  <c r="F25" i="6"/>
  <c r="G25" i="6"/>
  <c r="F24" i="6"/>
  <c r="G24" i="6"/>
  <c r="F23" i="6"/>
  <c r="G23" i="6"/>
  <c r="F22" i="6"/>
  <c r="G22" i="6"/>
  <c r="F21" i="6"/>
  <c r="G21" i="6"/>
  <c r="F20" i="6"/>
  <c r="G20" i="6"/>
  <c r="F19" i="6"/>
  <c r="G19" i="6"/>
  <c r="F18" i="6"/>
  <c r="G18" i="6"/>
  <c r="F17" i="6"/>
  <c r="G17" i="6"/>
  <c r="F16" i="6"/>
  <c r="G16" i="6"/>
  <c r="F15" i="6"/>
  <c r="G15" i="6"/>
  <c r="F14" i="6"/>
  <c r="G14" i="6"/>
  <c r="F13" i="6"/>
  <c r="G13" i="6"/>
  <c r="F12" i="6"/>
  <c r="G12" i="6"/>
  <c r="F11" i="6"/>
  <c r="G11" i="6"/>
  <c r="F10" i="6"/>
  <c r="G10" i="6"/>
  <c r="F9" i="6"/>
  <c r="G9" i="6"/>
  <c r="F8" i="6"/>
  <c r="G8" i="6"/>
  <c r="F7" i="6"/>
  <c r="G7" i="6"/>
  <c r="F6" i="6"/>
  <c r="G6" i="6"/>
  <c r="F5" i="6"/>
  <c r="G5" i="6"/>
  <c r="F4" i="6"/>
  <c r="G4" i="6"/>
  <c r="F3" i="6"/>
  <c r="G3" i="6"/>
  <c r="F63" i="5"/>
  <c r="G63" i="5"/>
  <c r="F61" i="5"/>
  <c r="G61" i="5"/>
  <c r="F52" i="5"/>
  <c r="F49" i="5"/>
  <c r="F48" i="5"/>
  <c r="F46" i="5"/>
  <c r="F41" i="5"/>
  <c r="F35" i="5"/>
  <c r="F34" i="5"/>
  <c r="F33" i="5"/>
  <c r="F80" i="5"/>
  <c r="G80" i="5"/>
  <c r="F77" i="5"/>
  <c r="G77" i="5"/>
  <c r="F78" i="5"/>
  <c r="G78" i="5"/>
  <c r="F79" i="5"/>
  <c r="G79" i="5"/>
  <c r="F115" i="5"/>
  <c r="G115" i="5"/>
  <c r="F114" i="5"/>
  <c r="G114" i="5"/>
  <c r="F113" i="5"/>
  <c r="G113" i="5"/>
  <c r="F112" i="5"/>
  <c r="G112" i="5"/>
  <c r="F111" i="5"/>
  <c r="G111" i="5"/>
  <c r="F110" i="5"/>
  <c r="G110" i="5"/>
  <c r="F109" i="5"/>
  <c r="G109" i="5"/>
  <c r="F108" i="5"/>
  <c r="G108" i="5"/>
  <c r="F107" i="5"/>
  <c r="G107" i="5"/>
  <c r="F106" i="5"/>
  <c r="G106" i="5"/>
  <c r="F105" i="5"/>
  <c r="G105" i="5"/>
  <c r="F85" i="5"/>
  <c r="G85" i="5"/>
  <c r="F104" i="5"/>
  <c r="G104" i="5"/>
  <c r="F86" i="5"/>
  <c r="G86" i="5"/>
  <c r="F103" i="5"/>
  <c r="G103" i="5"/>
  <c r="F102" i="5"/>
  <c r="G102" i="5"/>
  <c r="F101" i="5"/>
  <c r="G101" i="5"/>
  <c r="F100" i="5"/>
  <c r="G100" i="5"/>
  <c r="F99" i="5"/>
  <c r="G99" i="5"/>
  <c r="F98" i="5"/>
  <c r="G98" i="5"/>
  <c r="F97" i="5"/>
  <c r="G97" i="5"/>
  <c r="F96" i="5"/>
  <c r="G96" i="5"/>
  <c r="F95" i="5"/>
  <c r="G95" i="5"/>
  <c r="F84" i="5"/>
  <c r="G84" i="5"/>
  <c r="F83" i="5"/>
  <c r="G83" i="5"/>
  <c r="F94" i="5"/>
  <c r="G94" i="5"/>
  <c r="F93" i="5"/>
  <c r="G93" i="5"/>
  <c r="F53" i="5"/>
  <c r="G53" i="5"/>
  <c r="F92" i="5"/>
  <c r="G92" i="5"/>
  <c r="F91" i="5"/>
  <c r="G91" i="5"/>
  <c r="F90" i="5"/>
  <c r="G90" i="5"/>
  <c r="F89" i="5"/>
  <c r="G89" i="5"/>
  <c r="F88" i="5"/>
  <c r="G88" i="5"/>
  <c r="F59" i="5"/>
  <c r="G59" i="5"/>
  <c r="F87" i="5"/>
  <c r="G87" i="5"/>
  <c r="F57" i="5"/>
  <c r="G57" i="5"/>
  <c r="F58" i="5"/>
  <c r="G58" i="5"/>
  <c r="F55" i="5"/>
  <c r="G55" i="5"/>
  <c r="F40" i="5"/>
  <c r="G40" i="5"/>
  <c r="F82" i="5"/>
  <c r="G82" i="5"/>
  <c r="F81" i="5"/>
  <c r="G81" i="5"/>
  <c r="F50" i="5"/>
  <c r="G50" i="5"/>
  <c r="F76" i="5"/>
  <c r="G76" i="5"/>
  <c r="F75" i="5"/>
  <c r="G75" i="5"/>
  <c r="F74" i="5"/>
  <c r="G74" i="5"/>
  <c r="F73" i="5"/>
  <c r="G73" i="5"/>
  <c r="F72" i="5"/>
  <c r="G72" i="5"/>
  <c r="F37" i="5"/>
  <c r="G37" i="5"/>
  <c r="F71" i="5"/>
  <c r="G71" i="5"/>
  <c r="F70" i="5"/>
  <c r="G70" i="5"/>
  <c r="F69" i="5"/>
  <c r="G69" i="5"/>
  <c r="F68" i="5"/>
  <c r="G68" i="5"/>
  <c r="F67" i="5"/>
  <c r="G67" i="5"/>
  <c r="F66" i="5"/>
  <c r="G66" i="5"/>
  <c r="F65" i="5"/>
  <c r="G65" i="5"/>
  <c r="F64" i="5"/>
  <c r="G64" i="5"/>
  <c r="F62" i="5"/>
  <c r="G62" i="5"/>
  <c r="F60" i="5"/>
  <c r="G60" i="5"/>
  <c r="F38" i="5"/>
  <c r="G38" i="5"/>
  <c r="F56" i="5"/>
  <c r="G56" i="5"/>
  <c r="G52" i="5"/>
  <c r="F54" i="5"/>
  <c r="G54" i="5"/>
  <c r="F28" i="5"/>
  <c r="G28" i="5"/>
  <c r="F51" i="5"/>
  <c r="G51" i="5"/>
  <c r="F30" i="5"/>
  <c r="G30" i="5"/>
  <c r="F26" i="5"/>
  <c r="G26" i="5"/>
  <c r="F36" i="5"/>
  <c r="G36" i="5"/>
  <c r="F32" i="5"/>
  <c r="G32" i="5"/>
  <c r="G49" i="5"/>
  <c r="G48" i="5"/>
  <c r="F31" i="5"/>
  <c r="G31" i="5"/>
  <c r="G46" i="5"/>
  <c r="G43" i="5"/>
  <c r="G42" i="5"/>
  <c r="F47" i="5"/>
  <c r="G47" i="5"/>
  <c r="F22" i="5"/>
  <c r="G22" i="5"/>
  <c r="G45" i="5"/>
  <c r="G44" i="5"/>
  <c r="F24" i="5"/>
  <c r="G24" i="5"/>
  <c r="G41" i="5"/>
  <c r="F39" i="5"/>
  <c r="G39" i="5"/>
  <c r="F23" i="5"/>
  <c r="G23" i="5"/>
  <c r="F20" i="5"/>
  <c r="G20" i="5"/>
  <c r="F21" i="5"/>
  <c r="G21" i="5"/>
  <c r="F27" i="5"/>
  <c r="G27" i="5"/>
  <c r="G35" i="5"/>
  <c r="F29" i="5"/>
  <c r="G29" i="5"/>
  <c r="F25" i="5"/>
  <c r="G25" i="5"/>
  <c r="F19" i="5"/>
  <c r="G19" i="5"/>
  <c r="G34" i="5"/>
  <c r="F18" i="5"/>
  <c r="G18" i="5"/>
  <c r="G33" i="5"/>
  <c r="F15" i="5"/>
  <c r="G15" i="5"/>
  <c r="F17" i="5"/>
  <c r="G17" i="5"/>
  <c r="F16" i="5"/>
  <c r="G16" i="5"/>
  <c r="F13" i="5"/>
  <c r="G13" i="5"/>
  <c r="F9" i="5"/>
  <c r="G9" i="5"/>
  <c r="F12" i="5"/>
  <c r="G12" i="5"/>
  <c r="F14" i="5"/>
  <c r="G14" i="5"/>
  <c r="F6" i="5"/>
  <c r="G6" i="5"/>
  <c r="F7" i="5"/>
  <c r="G7" i="5"/>
  <c r="F5" i="5"/>
  <c r="G5" i="5"/>
  <c r="F11" i="5"/>
  <c r="G11" i="5"/>
  <c r="F10" i="5"/>
  <c r="G10" i="5"/>
  <c r="F4" i="5"/>
  <c r="G4" i="5"/>
  <c r="F8" i="5"/>
  <c r="G8" i="5"/>
  <c r="F3" i="5"/>
  <c r="G3" i="5"/>
  <c r="F37" i="4"/>
  <c r="F36" i="4"/>
  <c r="F31" i="4"/>
  <c r="F33" i="4"/>
  <c r="F32" i="4"/>
  <c r="F30" i="4"/>
  <c r="F38" i="4"/>
  <c r="F41" i="4"/>
  <c r="F40" i="4"/>
  <c r="F25" i="4"/>
  <c r="F18" i="4"/>
  <c r="F24" i="4"/>
  <c r="F14" i="4"/>
  <c r="F6" i="4"/>
  <c r="F70" i="4"/>
  <c r="G70" i="4"/>
  <c r="F109" i="4"/>
  <c r="G109" i="4"/>
  <c r="F108" i="4"/>
  <c r="G108" i="4"/>
  <c r="F107" i="4"/>
  <c r="G107" i="4"/>
  <c r="F106" i="4"/>
  <c r="G106" i="4"/>
  <c r="F105" i="4"/>
  <c r="G105" i="4"/>
  <c r="F104" i="4"/>
  <c r="G104" i="4"/>
  <c r="F103" i="4"/>
  <c r="G103" i="4"/>
  <c r="F102" i="4"/>
  <c r="G102" i="4"/>
  <c r="F101" i="4"/>
  <c r="G101" i="4"/>
  <c r="F100" i="4"/>
  <c r="G100" i="4"/>
  <c r="F99" i="4"/>
  <c r="G99" i="4"/>
  <c r="F98" i="4"/>
  <c r="G98" i="4"/>
  <c r="F97" i="4"/>
  <c r="G97" i="4"/>
  <c r="F96" i="4"/>
  <c r="G96" i="4"/>
  <c r="F95" i="4"/>
  <c r="G95" i="4"/>
  <c r="F94" i="4"/>
  <c r="G94" i="4"/>
  <c r="F69" i="4"/>
  <c r="G69" i="4"/>
  <c r="F93" i="4"/>
  <c r="G93" i="4"/>
  <c r="F92" i="4"/>
  <c r="G92" i="4"/>
  <c r="F91" i="4"/>
  <c r="G91" i="4"/>
  <c r="F57" i="4"/>
  <c r="G57" i="4"/>
  <c r="F90" i="4"/>
  <c r="G90" i="4"/>
  <c r="F89" i="4"/>
  <c r="G89" i="4"/>
  <c r="F88" i="4"/>
  <c r="G88" i="4"/>
  <c r="F87" i="4"/>
  <c r="G87" i="4"/>
  <c r="F86" i="4"/>
  <c r="G86" i="4"/>
  <c r="F85" i="4"/>
  <c r="G85" i="4"/>
  <c r="F62" i="4"/>
  <c r="G62" i="4"/>
  <c r="F84" i="4"/>
  <c r="G84" i="4"/>
  <c r="F83" i="4"/>
  <c r="G83" i="4"/>
  <c r="F82" i="4"/>
  <c r="G82" i="4"/>
  <c r="F81" i="4"/>
  <c r="G81" i="4"/>
  <c r="F72" i="4"/>
  <c r="G72" i="4"/>
  <c r="F80" i="4"/>
  <c r="G80" i="4"/>
  <c r="F71" i="4"/>
  <c r="G71" i="4"/>
  <c r="F79" i="4"/>
  <c r="G79" i="4"/>
  <c r="F53" i="4"/>
  <c r="G53" i="4"/>
  <c r="F78" i="4"/>
  <c r="G78" i="4"/>
  <c r="F77" i="4"/>
  <c r="G77" i="4"/>
  <c r="F76" i="4"/>
  <c r="G76" i="4"/>
  <c r="F75" i="4"/>
  <c r="G75" i="4"/>
  <c r="F74" i="4"/>
  <c r="G74" i="4"/>
  <c r="F73" i="4"/>
  <c r="G73" i="4"/>
  <c r="F51" i="4"/>
  <c r="G51" i="4"/>
  <c r="F68" i="4"/>
  <c r="G68" i="4"/>
  <c r="F67" i="4"/>
  <c r="G67" i="4"/>
  <c r="F66" i="4"/>
  <c r="G66" i="4"/>
  <c r="F65" i="4"/>
  <c r="G65" i="4"/>
  <c r="F64" i="4"/>
  <c r="G64" i="4"/>
  <c r="F63" i="4"/>
  <c r="G63" i="4"/>
  <c r="F61" i="4"/>
  <c r="G61" i="4"/>
  <c r="F60" i="4"/>
  <c r="G60" i="4"/>
  <c r="F59" i="4"/>
  <c r="G59" i="4"/>
  <c r="F58" i="4"/>
  <c r="G58" i="4"/>
  <c r="F56" i="4"/>
  <c r="G56" i="4"/>
  <c r="F55" i="4"/>
  <c r="G55" i="4"/>
  <c r="F54" i="4"/>
  <c r="G54" i="4"/>
  <c r="F52" i="4"/>
  <c r="G52" i="4"/>
  <c r="F49" i="4"/>
  <c r="G49" i="4"/>
  <c r="F35" i="4"/>
  <c r="G35" i="4"/>
  <c r="F39" i="4"/>
  <c r="G39" i="4"/>
  <c r="F42" i="4"/>
  <c r="G42" i="4"/>
  <c r="F50" i="4"/>
  <c r="G50" i="4"/>
  <c r="F48" i="4"/>
  <c r="G48" i="4"/>
  <c r="F47" i="4"/>
  <c r="G47" i="4"/>
  <c r="F46" i="4"/>
  <c r="G46" i="4"/>
  <c r="F45" i="4"/>
  <c r="G45" i="4"/>
  <c r="F28" i="4"/>
  <c r="G28" i="4"/>
  <c r="F44" i="4"/>
  <c r="G44" i="4"/>
  <c r="F43" i="4"/>
  <c r="G43" i="4"/>
  <c r="G31" i="4"/>
  <c r="G37" i="4"/>
  <c r="G36" i="4"/>
  <c r="G33" i="4"/>
  <c r="G32" i="4"/>
  <c r="G30" i="4"/>
  <c r="F26" i="4"/>
  <c r="G26" i="4"/>
  <c r="F23" i="4"/>
  <c r="G23" i="4"/>
  <c r="F34" i="4"/>
  <c r="G34" i="4"/>
  <c r="F19" i="4"/>
  <c r="G19" i="4"/>
  <c r="F20" i="4"/>
  <c r="G20" i="4"/>
  <c r="F29" i="4"/>
  <c r="G29" i="4"/>
  <c r="G41" i="4"/>
  <c r="G40" i="4"/>
  <c r="F16" i="4"/>
  <c r="G16" i="4"/>
  <c r="F27" i="4"/>
  <c r="G27" i="4"/>
  <c r="G38" i="4"/>
  <c r="G25" i="4"/>
  <c r="F15" i="4"/>
  <c r="G15" i="4"/>
  <c r="G18" i="4"/>
  <c r="F22" i="4"/>
  <c r="G22" i="4"/>
  <c r="F21" i="4"/>
  <c r="G21" i="4"/>
  <c r="F11" i="4"/>
  <c r="G11" i="4"/>
  <c r="F17" i="4"/>
  <c r="G17" i="4"/>
  <c r="F12" i="4"/>
  <c r="G12" i="4"/>
  <c r="G24" i="4"/>
  <c r="F8" i="4"/>
  <c r="G8" i="4"/>
  <c r="F7" i="4"/>
  <c r="G7" i="4"/>
  <c r="G14" i="4"/>
  <c r="F10" i="4"/>
  <c r="G10" i="4"/>
  <c r="F9" i="4"/>
  <c r="G9" i="4"/>
  <c r="F13" i="4"/>
  <c r="G13" i="4"/>
  <c r="F4" i="4"/>
  <c r="G4" i="4"/>
  <c r="F5" i="4"/>
  <c r="G5" i="4"/>
  <c r="G6" i="4"/>
  <c r="F3" i="4"/>
  <c r="G3" i="4"/>
  <c r="F35" i="3"/>
  <c r="F34" i="3"/>
  <c r="F61" i="3"/>
  <c r="G61" i="3"/>
  <c r="F62" i="3"/>
  <c r="G62" i="3"/>
  <c r="F68" i="3"/>
  <c r="G68" i="3"/>
  <c r="F108" i="3"/>
  <c r="G108" i="3"/>
  <c r="F107" i="3"/>
  <c r="G107" i="3"/>
  <c r="F106" i="3"/>
  <c r="G106" i="3"/>
  <c r="F105" i="3"/>
  <c r="G105" i="3"/>
  <c r="F104" i="3"/>
  <c r="G104" i="3"/>
  <c r="F103" i="3"/>
  <c r="G103" i="3"/>
  <c r="F102" i="3"/>
  <c r="G102" i="3"/>
  <c r="F101" i="3"/>
  <c r="G101" i="3"/>
  <c r="F100" i="3"/>
  <c r="G100" i="3"/>
  <c r="F99" i="3"/>
  <c r="G99" i="3"/>
  <c r="F98" i="3"/>
  <c r="G98" i="3"/>
  <c r="F97" i="3"/>
  <c r="G97" i="3"/>
  <c r="F96" i="3"/>
  <c r="G96" i="3"/>
  <c r="F95" i="3"/>
  <c r="G95" i="3"/>
  <c r="F94" i="3"/>
  <c r="G94" i="3"/>
  <c r="F93" i="3"/>
  <c r="G93" i="3"/>
  <c r="F92" i="3"/>
  <c r="G92" i="3"/>
  <c r="F91" i="3"/>
  <c r="G91" i="3"/>
  <c r="F90" i="3"/>
  <c r="G90" i="3"/>
  <c r="F89" i="3"/>
  <c r="G89" i="3"/>
  <c r="F88" i="3"/>
  <c r="G88" i="3"/>
  <c r="F87" i="3"/>
  <c r="G87" i="3"/>
  <c r="F86" i="3"/>
  <c r="G86" i="3"/>
  <c r="F85" i="3"/>
  <c r="G85" i="3"/>
  <c r="F84" i="3"/>
  <c r="G84" i="3"/>
  <c r="F83" i="3"/>
  <c r="G83" i="3"/>
  <c r="F82" i="3"/>
  <c r="G82" i="3"/>
  <c r="F81" i="3"/>
  <c r="G81" i="3"/>
  <c r="F80" i="3"/>
  <c r="G80" i="3"/>
  <c r="F79" i="3"/>
  <c r="G79" i="3"/>
  <c r="F78" i="3"/>
  <c r="G78" i="3"/>
  <c r="F67" i="3"/>
  <c r="G67" i="3"/>
  <c r="F77" i="3"/>
  <c r="G77" i="3"/>
  <c r="F76" i="3"/>
  <c r="G76" i="3"/>
  <c r="F65" i="3"/>
  <c r="G65" i="3"/>
  <c r="F75" i="3"/>
  <c r="G75" i="3"/>
  <c r="F74" i="3"/>
  <c r="G74" i="3"/>
  <c r="F73" i="3"/>
  <c r="G73" i="3"/>
  <c r="F72" i="3"/>
  <c r="G72" i="3"/>
  <c r="F71" i="3"/>
  <c r="G71" i="3"/>
  <c r="F70" i="3"/>
  <c r="G70" i="3"/>
  <c r="F69" i="3"/>
  <c r="G69" i="3"/>
  <c r="F50" i="3"/>
  <c r="G50" i="3"/>
  <c r="F66" i="3"/>
  <c r="G66" i="3"/>
  <c r="F64" i="3"/>
  <c r="G64" i="3"/>
  <c r="F49" i="3"/>
  <c r="G49" i="3"/>
  <c r="F45" i="3"/>
  <c r="G45" i="3"/>
  <c r="F63" i="3"/>
  <c r="G63" i="3"/>
  <c r="F60" i="3"/>
  <c r="G60" i="3"/>
  <c r="F59" i="3"/>
  <c r="G59" i="3"/>
  <c r="F58" i="3"/>
  <c r="G58" i="3"/>
  <c r="F57" i="3"/>
  <c r="G57" i="3"/>
  <c r="F56" i="3"/>
  <c r="G56" i="3"/>
  <c r="F55" i="3"/>
  <c r="G55" i="3"/>
  <c r="F54" i="3"/>
  <c r="G54" i="3"/>
  <c r="F53" i="3"/>
  <c r="G53" i="3"/>
  <c r="F52" i="3"/>
  <c r="G52" i="3"/>
  <c r="F51" i="3"/>
  <c r="G51" i="3"/>
  <c r="F48" i="3"/>
  <c r="G48" i="3"/>
  <c r="F47" i="3"/>
  <c r="G47" i="3"/>
  <c r="F46" i="3"/>
  <c r="G46" i="3"/>
  <c r="F30" i="3"/>
  <c r="G30" i="3"/>
  <c r="F44" i="3"/>
  <c r="G44" i="3"/>
  <c r="F43" i="3"/>
  <c r="G43" i="3"/>
  <c r="F42" i="3"/>
  <c r="G42" i="3"/>
  <c r="F29" i="3"/>
  <c r="G29" i="3"/>
  <c r="F41" i="3"/>
  <c r="G41" i="3"/>
  <c r="F40" i="3"/>
  <c r="G40" i="3"/>
  <c r="F28" i="3"/>
  <c r="G28" i="3"/>
  <c r="F23" i="3"/>
  <c r="G23" i="3"/>
  <c r="F39" i="3"/>
  <c r="G39" i="3"/>
  <c r="F22" i="3"/>
  <c r="G22" i="3"/>
  <c r="F26" i="3"/>
  <c r="G26" i="3"/>
  <c r="F25" i="3"/>
  <c r="G25" i="3"/>
  <c r="G34" i="3"/>
  <c r="F24" i="3"/>
  <c r="G24" i="3"/>
  <c r="F38" i="3"/>
  <c r="G38" i="3"/>
  <c r="F37" i="3"/>
  <c r="G37" i="3"/>
  <c r="F36" i="3"/>
  <c r="G36" i="3"/>
  <c r="F19" i="3"/>
  <c r="G19" i="3"/>
  <c r="F33" i="3"/>
  <c r="G33" i="3"/>
  <c r="F32" i="3"/>
  <c r="G32" i="3"/>
  <c r="F31" i="3"/>
  <c r="G31" i="3"/>
  <c r="F18" i="3"/>
  <c r="G18" i="3"/>
  <c r="F16" i="3"/>
  <c r="G16" i="3"/>
  <c r="F27" i="3"/>
  <c r="G27" i="3"/>
  <c r="F11" i="3"/>
  <c r="G11" i="3"/>
  <c r="F9" i="3"/>
  <c r="G9" i="3"/>
  <c r="F8" i="3"/>
  <c r="G8" i="3"/>
  <c r="F15" i="3"/>
  <c r="G15" i="3"/>
  <c r="F13" i="3"/>
  <c r="G13" i="3"/>
  <c r="F6" i="3"/>
  <c r="G6" i="3"/>
  <c r="F10" i="3"/>
  <c r="G10" i="3"/>
  <c r="F21" i="3"/>
  <c r="G21" i="3"/>
  <c r="F14" i="3"/>
  <c r="G14" i="3"/>
  <c r="F20" i="3"/>
  <c r="G20" i="3"/>
  <c r="F12" i="3"/>
  <c r="G12" i="3"/>
  <c r="F7" i="3"/>
  <c r="G7" i="3"/>
  <c r="F17" i="3"/>
  <c r="G17" i="3"/>
  <c r="F5" i="3"/>
  <c r="G5" i="3"/>
  <c r="F3" i="3"/>
  <c r="G3" i="3"/>
  <c r="F4" i="3"/>
  <c r="G4" i="3"/>
  <c r="F27" i="1"/>
  <c r="F26" i="1"/>
  <c r="F23" i="1"/>
  <c r="F22" i="1"/>
  <c r="F53" i="1"/>
  <c r="G53" i="1"/>
  <c r="F63" i="1"/>
  <c r="G63" i="1"/>
  <c r="F61" i="1"/>
  <c r="G61" i="1"/>
  <c r="F58" i="1"/>
  <c r="G58" i="1"/>
  <c r="F59" i="1"/>
  <c r="G59" i="1"/>
  <c r="F56" i="1"/>
  <c r="G56" i="1"/>
  <c r="F57" i="1"/>
  <c r="G57" i="1"/>
  <c r="F48" i="1"/>
  <c r="G48" i="1"/>
  <c r="F14" i="1"/>
  <c r="G14" i="1"/>
  <c r="G27" i="1"/>
  <c r="F46" i="1"/>
  <c r="G46" i="1"/>
  <c r="F47" i="1"/>
  <c r="G47" i="1"/>
  <c r="F4" i="1"/>
  <c r="G4" i="1"/>
  <c r="F8" i="1"/>
  <c r="G8" i="1"/>
  <c r="F49" i="1"/>
  <c r="G49" i="1"/>
  <c r="F7" i="1"/>
  <c r="G7" i="1"/>
  <c r="F5" i="1"/>
  <c r="G5" i="1"/>
  <c r="F12" i="1"/>
  <c r="G12" i="1"/>
  <c r="F10" i="1"/>
  <c r="G10" i="1"/>
  <c r="F6" i="1"/>
  <c r="G6" i="1"/>
  <c r="F40" i="1"/>
  <c r="G40" i="1"/>
  <c r="F21" i="1"/>
  <c r="G21" i="1"/>
  <c r="F28" i="1"/>
  <c r="G28" i="1"/>
  <c r="F44" i="1"/>
  <c r="G44" i="1"/>
  <c r="F39" i="1"/>
  <c r="G39" i="1"/>
  <c r="F32" i="1"/>
  <c r="G32" i="1"/>
  <c r="F50" i="1"/>
  <c r="G50" i="1"/>
  <c r="F33" i="1"/>
  <c r="G33" i="1"/>
  <c r="F64" i="1"/>
  <c r="G64" i="1"/>
  <c r="G22" i="1"/>
  <c r="F41" i="1"/>
  <c r="G41" i="1"/>
  <c r="F65" i="1"/>
  <c r="G65" i="1"/>
  <c r="F66" i="1"/>
  <c r="G66" i="1"/>
  <c r="F51" i="1"/>
  <c r="G51" i="1"/>
  <c r="F15" i="1"/>
  <c r="G15" i="1"/>
  <c r="F67" i="1"/>
  <c r="G67" i="1"/>
  <c r="F43" i="1"/>
  <c r="G43" i="1"/>
  <c r="F68" i="1"/>
  <c r="G68" i="1"/>
  <c r="F38" i="1"/>
  <c r="G38" i="1"/>
  <c r="F29" i="1"/>
  <c r="G29" i="1"/>
  <c r="F69" i="1"/>
  <c r="G69" i="1"/>
  <c r="F70" i="1"/>
  <c r="G70" i="1"/>
  <c r="F71" i="1"/>
  <c r="G71" i="1"/>
  <c r="F60" i="1"/>
  <c r="G60" i="1"/>
  <c r="F45" i="1"/>
  <c r="G45" i="1"/>
  <c r="F17" i="1"/>
  <c r="G17" i="1"/>
  <c r="F9" i="1"/>
  <c r="G9" i="1"/>
  <c r="F16" i="1"/>
  <c r="G16" i="1"/>
  <c r="F72" i="1"/>
  <c r="G72" i="1"/>
  <c r="F37" i="1"/>
  <c r="G37" i="1"/>
  <c r="F73" i="1"/>
  <c r="G73" i="1"/>
  <c r="F74" i="1"/>
  <c r="G74" i="1"/>
  <c r="F75" i="1"/>
  <c r="G75" i="1"/>
  <c r="F76" i="1"/>
  <c r="G76" i="1"/>
  <c r="F35" i="1"/>
  <c r="G35" i="1"/>
  <c r="F34" i="1"/>
  <c r="G34" i="1"/>
  <c r="F52" i="1"/>
  <c r="G52" i="1"/>
  <c r="G26" i="1"/>
  <c r="F77" i="1"/>
  <c r="G77" i="1"/>
  <c r="F78" i="1"/>
  <c r="G78" i="1"/>
  <c r="F20" i="1"/>
  <c r="G20" i="1"/>
  <c r="F19" i="1"/>
  <c r="G19" i="1"/>
  <c r="F3" i="1"/>
  <c r="G3" i="1"/>
  <c r="F11" i="1"/>
  <c r="G11" i="1"/>
  <c r="F105" i="1"/>
  <c r="G105" i="1"/>
  <c r="F79" i="1"/>
  <c r="G79" i="1"/>
  <c r="F80" i="1"/>
  <c r="G80" i="1"/>
  <c r="F25" i="1"/>
  <c r="G25" i="1"/>
  <c r="F24" i="1"/>
  <c r="G24" i="1"/>
  <c r="F62" i="1"/>
  <c r="G62" i="1"/>
  <c r="F31" i="1"/>
  <c r="G31" i="1"/>
  <c r="F30" i="1"/>
  <c r="G30" i="1"/>
  <c r="F42" i="1"/>
  <c r="G42" i="1"/>
  <c r="G23" i="1"/>
  <c r="F81" i="1"/>
  <c r="G81" i="1"/>
  <c r="F82" i="1"/>
  <c r="G82" i="1"/>
  <c r="F54" i="1"/>
  <c r="G54" i="1"/>
  <c r="F83" i="1"/>
  <c r="G83" i="1"/>
  <c r="F55" i="1"/>
  <c r="G55" i="1"/>
  <c r="F36" i="1"/>
  <c r="G36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3" i="1"/>
  <c r="G13" i="1"/>
  <c r="F18" i="1"/>
  <c r="G18" i="1"/>
  <c r="G35" i="3"/>
</calcChain>
</file>

<file path=xl/sharedStrings.xml><?xml version="1.0" encoding="utf-8"?>
<sst xmlns="http://schemas.openxmlformats.org/spreadsheetml/2006/main" count="13058" uniqueCount="338">
  <si>
    <t>MAJ</t>
  </si>
  <si>
    <t>JUNI</t>
  </si>
  <si>
    <t>JULI</t>
  </si>
  <si>
    <t>AUGUSTI</t>
  </si>
  <si>
    <t>Efternamn</t>
  </si>
  <si>
    <t>Förnamn</t>
  </si>
  <si>
    <t>Sign</t>
  </si>
  <si>
    <t>A</t>
  </si>
  <si>
    <t>S:a</t>
  </si>
  <si>
    <t>S/A</t>
  </si>
  <si>
    <t>Karttunen</t>
  </si>
  <si>
    <t>Leo</t>
  </si>
  <si>
    <t>LEO</t>
  </si>
  <si>
    <t>TJ</t>
  </si>
  <si>
    <t>MW</t>
  </si>
  <si>
    <t>LE</t>
  </si>
  <si>
    <t>SN</t>
  </si>
  <si>
    <t>JOG</t>
  </si>
  <si>
    <t>MH</t>
  </si>
  <si>
    <t>Jansson</t>
  </si>
  <si>
    <t>Tommy</t>
  </si>
  <si>
    <t>LKJ</t>
  </si>
  <si>
    <t>JK</t>
  </si>
  <si>
    <t>HL</t>
  </si>
  <si>
    <t>MHU</t>
  </si>
  <si>
    <t>Nilsson</t>
  </si>
  <si>
    <t>Sten</t>
  </si>
  <si>
    <t>ÅEJ</t>
  </si>
  <si>
    <t>Larsson</t>
  </si>
  <si>
    <t>K G</t>
  </si>
  <si>
    <t>KGL</t>
  </si>
  <si>
    <t>TF</t>
  </si>
  <si>
    <t>JP</t>
  </si>
  <si>
    <t>GG</t>
  </si>
  <si>
    <t>TP</t>
  </si>
  <si>
    <t>Ernstsson</t>
  </si>
  <si>
    <t>Leif</t>
  </si>
  <si>
    <t>ÅS</t>
  </si>
  <si>
    <t>MAG</t>
  </si>
  <si>
    <t>Dybeck</t>
  </si>
  <si>
    <t>Gunnar</t>
  </si>
  <si>
    <t>GUD</t>
  </si>
  <si>
    <t>GAD</t>
  </si>
  <si>
    <t>AÖ</t>
  </si>
  <si>
    <t>KGM</t>
  </si>
  <si>
    <t>GO</t>
  </si>
  <si>
    <t>Magnusson</t>
  </si>
  <si>
    <t>KG</t>
  </si>
  <si>
    <t>DA</t>
  </si>
  <si>
    <t>DT</t>
  </si>
  <si>
    <t>HE</t>
  </si>
  <si>
    <t>BEJ</t>
  </si>
  <si>
    <t>RM</t>
  </si>
  <si>
    <t>Bengtsson</t>
  </si>
  <si>
    <t>Lennart</t>
  </si>
  <si>
    <t>LB</t>
  </si>
  <si>
    <t>LL</t>
  </si>
  <si>
    <t>BMF</t>
  </si>
  <si>
    <t>RO</t>
  </si>
  <si>
    <t>RT</t>
  </si>
  <si>
    <t>YK</t>
  </si>
  <si>
    <t>KEA</t>
  </si>
  <si>
    <t>Olsson</t>
  </si>
  <si>
    <t>Rune</t>
  </si>
  <si>
    <t>RK</t>
  </si>
  <si>
    <t>LEB</t>
  </si>
  <si>
    <t>Gary</t>
  </si>
  <si>
    <t>LS</t>
  </si>
  <si>
    <t>Forsberg</t>
  </si>
  <si>
    <t>Britt-M</t>
  </si>
  <si>
    <t>AI</t>
  </si>
  <si>
    <t>BIK</t>
  </si>
  <si>
    <t>ASA</t>
  </si>
  <si>
    <t>Svebéus</t>
  </si>
  <si>
    <t>Åke</t>
  </si>
  <si>
    <t>BEJO</t>
  </si>
  <si>
    <t>PE</t>
  </si>
  <si>
    <t>TA</t>
  </si>
  <si>
    <t>Johansson</t>
  </si>
  <si>
    <t>Bengt</t>
  </si>
  <si>
    <t>Andersson</t>
  </si>
  <si>
    <t>Dick</t>
  </si>
  <si>
    <t>AKJ</t>
  </si>
  <si>
    <t>MÖB</t>
  </si>
  <si>
    <t>Källqvist</t>
  </si>
  <si>
    <t>Ylwa</t>
  </si>
  <si>
    <t>HS</t>
  </si>
  <si>
    <t>BJ</t>
  </si>
  <si>
    <t>AMT</t>
  </si>
  <si>
    <t>Sträng-Abrh</t>
  </si>
  <si>
    <t>Agneta</t>
  </si>
  <si>
    <t>GE</t>
  </si>
  <si>
    <t>BN</t>
  </si>
  <si>
    <t>UBT</t>
  </si>
  <si>
    <t>Abrahamsson</t>
  </si>
  <si>
    <t>Kjell</t>
  </si>
  <si>
    <t>Karlsson</t>
  </si>
  <si>
    <t>Birgitta</t>
  </si>
  <si>
    <t>Elensky</t>
  </si>
  <si>
    <t>Håkan</t>
  </si>
  <si>
    <t>Thynell</t>
  </si>
  <si>
    <t>Roger</t>
  </si>
  <si>
    <t>Berglind</t>
  </si>
  <si>
    <t>Lena</t>
  </si>
  <si>
    <t>EP</t>
  </si>
  <si>
    <t>Lilja</t>
  </si>
  <si>
    <t>Hans</t>
  </si>
  <si>
    <t>Bo</t>
  </si>
  <si>
    <t>BAR</t>
  </si>
  <si>
    <t>Fredriksson</t>
  </si>
  <si>
    <t>Torbjörn</t>
  </si>
  <si>
    <t>Johan</t>
  </si>
  <si>
    <t>Eed-Jonsson</t>
  </si>
  <si>
    <t>Thellefsen</t>
  </si>
  <si>
    <t>Birgitte</t>
  </si>
  <si>
    <t>BT</t>
  </si>
  <si>
    <t>HA</t>
  </si>
  <si>
    <t>SG</t>
  </si>
  <si>
    <t>EO</t>
  </si>
  <si>
    <t>Kjellberg</t>
  </si>
  <si>
    <t>Hjördis</t>
  </si>
  <si>
    <t>Hallin</t>
  </si>
  <si>
    <t>Mikael</t>
  </si>
  <si>
    <t>HU</t>
  </si>
  <si>
    <t>Jonsson</t>
  </si>
  <si>
    <t>Berit</t>
  </si>
  <si>
    <t>Olofsson</t>
  </si>
  <si>
    <t>Elisabet</t>
  </si>
  <si>
    <t>BBI</t>
  </si>
  <si>
    <t>Göthberg</t>
  </si>
  <si>
    <t>Marie</t>
  </si>
  <si>
    <t>Eliasson</t>
  </si>
  <si>
    <t>Per</t>
  </si>
  <si>
    <t>TOJ</t>
  </si>
  <si>
    <t>Oldin</t>
  </si>
  <si>
    <t>Göran</t>
  </si>
  <si>
    <t>IHU</t>
  </si>
  <si>
    <t>CO</t>
  </si>
  <si>
    <t>Thell</t>
  </si>
  <si>
    <t>Anne-Marie</t>
  </si>
  <si>
    <t>Öberg</t>
  </si>
  <si>
    <t>Allan</t>
  </si>
  <si>
    <t>Uliczka</t>
  </si>
  <si>
    <t>Helen</t>
  </si>
  <si>
    <t>ACA</t>
  </si>
  <si>
    <t>Gottliebsson</t>
  </si>
  <si>
    <t>Stina</t>
  </si>
  <si>
    <t xml:space="preserve">Hultman </t>
  </si>
  <si>
    <t>Magnus</t>
  </si>
  <si>
    <t>Molin</t>
  </si>
  <si>
    <t>Rolf</t>
  </si>
  <si>
    <t>Pihl</t>
  </si>
  <si>
    <t>Jörgen</t>
  </si>
  <si>
    <t>Nickolaisen</t>
  </si>
  <si>
    <t>Birgit</t>
  </si>
  <si>
    <t>Persson</t>
  </si>
  <si>
    <t>Tomas</t>
  </si>
  <si>
    <t>Eriksson</t>
  </si>
  <si>
    <t>Gudrun</t>
  </si>
  <si>
    <t>BP</t>
  </si>
  <si>
    <t>Winges</t>
  </si>
  <si>
    <t>Mats</t>
  </si>
  <si>
    <t>Sjögren</t>
  </si>
  <si>
    <t>Harriet</t>
  </si>
  <si>
    <t>HG</t>
  </si>
  <si>
    <t>Plate</t>
  </si>
  <si>
    <t>Eva</t>
  </si>
  <si>
    <t>Hultstrand</t>
  </si>
  <si>
    <t>Inger</t>
  </si>
  <si>
    <t>AF</t>
  </si>
  <si>
    <t>Högberg</t>
  </si>
  <si>
    <t>Karola</t>
  </si>
  <si>
    <t>KH</t>
  </si>
  <si>
    <t>LAL</t>
  </si>
  <si>
    <t>Lars</t>
  </si>
  <si>
    <t>Torndal</t>
  </si>
  <si>
    <t>Ulla-Britta</t>
  </si>
  <si>
    <t>Siv</t>
  </si>
  <si>
    <t>SM</t>
  </si>
  <si>
    <t>HM</t>
  </si>
  <si>
    <t>LA</t>
  </si>
  <si>
    <t>SOS</t>
  </si>
  <si>
    <t>Svensson</t>
  </si>
  <si>
    <t>Sven-Olof</t>
  </si>
  <si>
    <t>Lindgren</t>
  </si>
  <si>
    <t>Jonasson</t>
  </si>
  <si>
    <t>BJO</t>
  </si>
  <si>
    <t>SJ</t>
  </si>
  <si>
    <t>Sven</t>
  </si>
  <si>
    <t>Argårds</t>
  </si>
  <si>
    <t>Bernt</t>
  </si>
  <si>
    <t>Bertil</t>
  </si>
  <si>
    <t>Ahlström</t>
  </si>
  <si>
    <t>Ann-Christine</t>
  </si>
  <si>
    <t>MR</t>
  </si>
  <si>
    <t>Sundelin</t>
  </si>
  <si>
    <t>Annika</t>
  </si>
  <si>
    <t>AS</t>
  </si>
  <si>
    <t>DAL</t>
  </si>
  <si>
    <t>BB</t>
  </si>
  <si>
    <t>Allvin</t>
  </si>
  <si>
    <t>Dan</t>
  </si>
  <si>
    <t>SVG</t>
  </si>
  <si>
    <t>Anki</t>
  </si>
  <si>
    <t>Birging</t>
  </si>
  <si>
    <t>Runfors</t>
  </si>
  <si>
    <t>Michael</t>
  </si>
  <si>
    <t>Bjur</t>
  </si>
  <si>
    <t>Benny</t>
  </si>
  <si>
    <t>Grönkvist</t>
  </si>
  <si>
    <t>JG</t>
  </si>
  <si>
    <t>MG</t>
  </si>
  <si>
    <t>Maria</t>
  </si>
  <si>
    <t>Christina</t>
  </si>
  <si>
    <t xml:space="preserve">Gustavsson </t>
  </si>
  <si>
    <t>Tägt</t>
  </si>
  <si>
    <t>Dorothy</t>
  </si>
  <si>
    <t>Silven</t>
  </si>
  <si>
    <t>Guldbrand</t>
  </si>
  <si>
    <t>Joakim</t>
  </si>
  <si>
    <t>Israelsson</t>
  </si>
  <si>
    <t>Anders</t>
  </si>
  <si>
    <t>Marcusson</t>
  </si>
  <si>
    <t>LM</t>
  </si>
  <si>
    <t>KM</t>
  </si>
  <si>
    <t>Kerstin</t>
  </si>
  <si>
    <t>Pettersson</t>
  </si>
  <si>
    <t>Ahlinder</t>
  </si>
  <si>
    <t>Veronika</t>
  </si>
  <si>
    <t>VK</t>
  </si>
  <si>
    <t>PL</t>
  </si>
  <si>
    <t>Langevoort</t>
  </si>
  <si>
    <t>Patric</t>
  </si>
  <si>
    <t>Jörnevik</t>
  </si>
  <si>
    <t>PJ</t>
  </si>
  <si>
    <t>EJ</t>
  </si>
  <si>
    <t>Erling</t>
  </si>
  <si>
    <t>Gabrielsen</t>
  </si>
  <si>
    <t>Sommarrally 2018</t>
  </si>
  <si>
    <t>BIPE</t>
  </si>
  <si>
    <t>Åsa</t>
  </si>
  <si>
    <t>Lindberg</t>
  </si>
  <si>
    <t>ÅL</t>
  </si>
  <si>
    <t>Håberger</t>
  </si>
  <si>
    <t>Irene</t>
  </si>
  <si>
    <t>IH</t>
  </si>
  <si>
    <t xml:space="preserve">Olsson </t>
  </si>
  <si>
    <t>Jan</t>
  </si>
  <si>
    <t>JO</t>
  </si>
  <si>
    <t>B,MF</t>
  </si>
  <si>
    <t>MS</t>
  </si>
  <si>
    <t>BEBO</t>
  </si>
  <si>
    <t>Blomqvist</t>
  </si>
  <si>
    <t>-</t>
  </si>
  <si>
    <t>MÖ</t>
  </si>
  <si>
    <t>MN</t>
  </si>
  <si>
    <t>Norwald</t>
  </si>
  <si>
    <t xml:space="preserve">Byström </t>
  </si>
  <si>
    <t>Inga</t>
  </si>
  <si>
    <t>IBY</t>
  </si>
  <si>
    <t>Therése</t>
  </si>
  <si>
    <t>Micael</t>
  </si>
  <si>
    <t>THA</t>
  </si>
  <si>
    <t>MIS</t>
  </si>
  <si>
    <t>NÖ</t>
  </si>
  <si>
    <t>Crossner</t>
  </si>
  <si>
    <t>Rose.Marie</t>
  </si>
  <si>
    <t xml:space="preserve">Johansson </t>
  </si>
  <si>
    <t>RMC</t>
  </si>
  <si>
    <t>BOJO</t>
  </si>
  <si>
    <t xml:space="preserve">Örnerdahl </t>
  </si>
  <si>
    <t>Niclas</t>
  </si>
  <si>
    <t>NÖR</t>
  </si>
  <si>
    <t>Erlandsson</t>
  </si>
  <si>
    <t>LER</t>
  </si>
  <si>
    <t>KER</t>
  </si>
  <si>
    <t>Karin</t>
  </si>
  <si>
    <t>Karl-Erik</t>
  </si>
  <si>
    <t>Grund</t>
  </si>
  <si>
    <t>Conny</t>
  </si>
  <si>
    <t>CG</t>
  </si>
  <si>
    <t>KEN</t>
  </si>
  <si>
    <t>LES</t>
  </si>
  <si>
    <t>Strömberg</t>
  </si>
  <si>
    <t>Lars-Erik</t>
  </si>
  <si>
    <t>CL</t>
  </si>
  <si>
    <t>Carina</t>
  </si>
  <si>
    <t>Rose-Marie</t>
  </si>
  <si>
    <t>IB</t>
  </si>
  <si>
    <t>JÅ</t>
  </si>
  <si>
    <t>MTV</t>
  </si>
  <si>
    <t>.</t>
  </si>
  <si>
    <t>Åvenäs</t>
  </si>
  <si>
    <t>Marianne</t>
  </si>
  <si>
    <t>Wallien</t>
  </si>
  <si>
    <t>Kenneth</t>
  </si>
  <si>
    <t>KW</t>
  </si>
  <si>
    <t>PK</t>
  </si>
  <si>
    <t>Kallio</t>
  </si>
  <si>
    <t>Pasi</t>
  </si>
  <si>
    <t>HP</t>
  </si>
  <si>
    <t>RS</t>
  </si>
  <si>
    <t>Selander</t>
  </si>
  <si>
    <t>AIS</t>
  </si>
  <si>
    <t>BK</t>
  </si>
  <si>
    <t>BGJ</t>
  </si>
  <si>
    <t>Johnson</t>
  </si>
  <si>
    <t>Bertil-G</t>
  </si>
  <si>
    <t>MH'</t>
  </si>
  <si>
    <t>IA</t>
  </si>
  <si>
    <t>PÄ</t>
  </si>
  <si>
    <t>Aronsson</t>
  </si>
  <si>
    <t>INAR</t>
  </si>
  <si>
    <t>Margaret</t>
  </si>
  <si>
    <t>Gun</t>
  </si>
  <si>
    <t>Lövestig</t>
  </si>
  <si>
    <t>Röhnisch</t>
  </si>
  <si>
    <t>Ärlegård</t>
  </si>
  <si>
    <t>Peter</t>
  </si>
  <si>
    <t>HAL</t>
  </si>
  <si>
    <t>GUR</t>
  </si>
  <si>
    <t>MAR</t>
  </si>
  <si>
    <t>PEÄ</t>
  </si>
  <si>
    <t xml:space="preserve">Wilker </t>
  </si>
  <si>
    <t>BOW</t>
  </si>
  <si>
    <t>54.17</t>
  </si>
  <si>
    <t xml:space="preserve">Johanson </t>
  </si>
  <si>
    <t>Berg</t>
  </si>
  <si>
    <t>Pierre</t>
  </si>
  <si>
    <t>ERJ</t>
  </si>
  <si>
    <t>PB</t>
  </si>
  <si>
    <t>ÅK</t>
  </si>
  <si>
    <t>ÅJ</t>
  </si>
  <si>
    <t>EG</t>
  </si>
  <si>
    <t>Gulliksson</t>
  </si>
  <si>
    <t>Erik</t>
  </si>
  <si>
    <t>STP</t>
  </si>
  <si>
    <t>Sture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</si>
</sst>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2"/>
      <color theme="1"/>
      <name val="Calibri"/>
      <family val="2"/>
      <scheme val="minor"/>
    </font>
    <font>
      <b/>
      <sz val="14"/>
      <color rgb="FF000000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sz val="14"/>
      <color rgb="FF000000"/>
      <name val="Calibri"/>
      <scheme val="minor"/>
    </font>
    <font>
      <sz val="14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color rgb="FFFF0000"/>
      <name val="Calibri"/>
      <scheme val="minor"/>
    </font>
    <font>
      <sz val="14"/>
      <color rgb="FF0000FF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0" applyFont="1" applyFill="1"/>
    <xf numFmtId="0" fontId="5" fillId="0" borderId="6" xfId="0" applyFont="1" applyFill="1" applyBorder="1" applyAlignment="1">
      <alignment horizontal="center"/>
    </xf>
    <xf numFmtId="164" fontId="5" fillId="0" borderId="6" xfId="0" applyNumberFormat="1" applyFont="1" applyFill="1" applyBorder="1"/>
    <xf numFmtId="0" fontId="2" fillId="0" borderId="6" xfId="0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/>
    <xf numFmtId="0" fontId="2" fillId="0" borderId="6" xfId="0" applyFont="1" applyFill="1" applyBorder="1"/>
    <xf numFmtId="1" fontId="5" fillId="0" borderId="6" xfId="0" applyNumberFormat="1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/>
    <xf numFmtId="164" fontId="2" fillId="0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/>
    </xf>
    <xf numFmtId="0" fontId="5" fillId="0" borderId="6" xfId="0" applyFont="1" applyFill="1" applyBorder="1"/>
    <xf numFmtId="0" fontId="2" fillId="0" borderId="7" xfId="0" applyFont="1" applyFill="1" applyBorder="1"/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2" fontId="2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2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5" xfId="0" applyFont="1" applyFill="1" applyBorder="1"/>
    <xf numFmtId="0" fontId="3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164" fontId="4" fillId="0" borderId="6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0" xfId="0" applyFont="1" applyFill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" fontId="1" fillId="2" borderId="4" xfId="0" applyNumberFormat="1" applyFont="1" applyFill="1" applyBorder="1"/>
    <xf numFmtId="0" fontId="1" fillId="2" borderId="5" xfId="0" applyFont="1" applyFill="1" applyBorder="1"/>
    <xf numFmtId="0" fontId="1" fillId="4" borderId="5" xfId="0" applyFont="1" applyFill="1" applyBorder="1"/>
    <xf numFmtId="0" fontId="4" fillId="4" borderId="5" xfId="0" applyFont="1" applyFill="1" applyBorder="1"/>
    <xf numFmtId="0" fontId="1" fillId="4" borderId="5" xfId="0" applyFont="1" applyFill="1" applyBorder="1" applyAlignment="1">
      <alignment horizontal="center"/>
    </xf>
    <xf numFmtId="1" fontId="1" fillId="4" borderId="5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5" borderId="6" xfId="0" applyFont="1" applyFill="1" applyBorder="1"/>
    <xf numFmtId="0" fontId="4" fillId="5" borderId="6" xfId="0" applyFont="1" applyFill="1" applyBorder="1"/>
    <xf numFmtId="0" fontId="1" fillId="5" borderId="6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2" fillId="5" borderId="6" xfId="0" applyFont="1" applyFill="1" applyBorder="1"/>
    <xf numFmtId="0" fontId="3" fillId="6" borderId="5" xfId="0" applyFont="1" applyFill="1" applyBorder="1" applyAlignment="1">
      <alignment horizontal="center"/>
    </xf>
    <xf numFmtId="1" fontId="3" fillId="6" borderId="5" xfId="0" applyNumberFormat="1" applyFont="1" applyFill="1" applyBorder="1" applyAlignment="1">
      <alignment horizontal="center"/>
    </xf>
    <xf numFmtId="164" fontId="5" fillId="3" borderId="6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/>
    </xf>
    <xf numFmtId="164" fontId="5" fillId="5" borderId="6" xfId="0" applyNumberFormat="1" applyFont="1" applyFill="1" applyBorder="1" applyAlignment="1">
      <alignment horizontal="center" vertical="center"/>
    </xf>
    <xf numFmtId="164" fontId="5" fillId="0" borderId="6" xfId="0" quotePrefix="1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/>
    <xf numFmtId="0" fontId="2" fillId="0" borderId="0" xfId="0" applyFont="1" applyFill="1" applyAlignment="1"/>
    <xf numFmtId="0" fontId="5" fillId="0" borderId="10" xfId="0" applyFont="1" applyFill="1" applyBorder="1" applyAlignment="1">
      <alignment horizontal="center"/>
    </xf>
    <xf numFmtId="0" fontId="2" fillId="0" borderId="10" xfId="0" applyFont="1" applyFill="1" applyBorder="1"/>
    <xf numFmtId="1" fontId="5" fillId="0" borderId="10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5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0" fontId="5" fillId="0" borderId="6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/>
    <xf numFmtId="164" fontId="5" fillId="0" borderId="6" xfId="0" applyNumberFormat="1" applyFont="1" applyFill="1" applyBorder="1" applyAlignment="1"/>
    <xf numFmtId="2" fontId="5" fillId="0" borderId="6" xfId="0" applyNumberFormat="1" applyFont="1" applyFill="1" applyBorder="1" applyAlignment="1"/>
    <xf numFmtId="0" fontId="2" fillId="0" borderId="10" xfId="0" applyFont="1" applyFill="1" applyBorder="1" applyAlignment="1"/>
    <xf numFmtId="0" fontId="3" fillId="3" borderId="5" xfId="0" applyFont="1" applyFill="1" applyBorder="1" applyAlignment="1">
      <alignment horizontal="center"/>
    </xf>
    <xf numFmtId="164" fontId="3" fillId="6" borderId="5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5" fillId="0" borderId="8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164" fontId="9" fillId="0" borderId="6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2" fontId="5" fillId="0" borderId="8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5" fillId="0" borderId="10" xfId="0" applyNumberFormat="1" applyFont="1" applyFill="1" applyBorder="1" applyAlignment="1"/>
    <xf numFmtId="164" fontId="5" fillId="0" borderId="1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 vertical="center"/>
    </xf>
    <xf numFmtId="164" fontId="10" fillId="0" borderId="6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5" fillId="0" borderId="0" xfId="0" applyNumberFormat="1" applyFont="1" applyFill="1" applyBorder="1" applyAlignment="1"/>
    <xf numFmtId="0" fontId="2" fillId="0" borderId="0" xfId="0" applyFont="1" applyFill="1" applyBorder="1" applyAlignment="1"/>
    <xf numFmtId="164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9" fillId="0" borderId="6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/>
    </xf>
    <xf numFmtId="0" fontId="2" fillId="0" borderId="4" xfId="0" applyFont="1" applyFill="1" applyBorder="1"/>
    <xf numFmtId="164" fontId="2" fillId="0" borderId="10" xfId="0" applyNumberFormat="1" applyFont="1" applyFill="1" applyBorder="1"/>
    <xf numFmtId="0" fontId="2" fillId="0" borderId="4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9" fillId="0" borderId="8" xfId="0" applyNumberFormat="1" applyFont="1" applyFill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center"/>
    </xf>
    <xf numFmtId="164" fontId="1" fillId="5" borderId="6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1" fontId="1" fillId="5" borderId="6" xfId="0" applyNumberFormat="1" applyFont="1" applyFill="1" applyBorder="1" applyAlignment="1">
      <alignment horizontal="center"/>
    </xf>
    <xf numFmtId="164" fontId="9" fillId="0" borderId="7" xfId="0" applyNumberFormat="1" applyFont="1" applyFill="1" applyBorder="1" applyAlignment="1">
      <alignment horizontal="center"/>
    </xf>
    <xf numFmtId="164" fontId="9" fillId="0" borderId="10" xfId="0" applyNumberFormat="1" applyFont="1" applyFill="1" applyBorder="1" applyAlignment="1">
      <alignment horizontal="center" vertical="center"/>
    </xf>
  </cellXfs>
  <cellStyles count="77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Följd hyperlänk" xfId="24" builtinId="9" hidden="1"/>
    <cellStyle name="Följd hyperlänk" xfId="26" builtinId="9" hidden="1"/>
    <cellStyle name="Följd hyperlänk" xfId="28" builtinId="9" hidden="1"/>
    <cellStyle name="Följd hyperlänk" xfId="30" builtinId="9" hidden="1"/>
    <cellStyle name="Följd hyperlänk" xfId="32" builtinId="9" hidden="1"/>
    <cellStyle name="Följd hyperlänk" xfId="34" builtinId="9" hidden="1"/>
    <cellStyle name="Följd hyperlänk" xfId="36" builtinId="9" hidden="1"/>
    <cellStyle name="Följd hyperlänk" xfId="38" builtinId="9" hidden="1"/>
    <cellStyle name="Följd hyperlänk" xfId="40" builtinId="9" hidden="1"/>
    <cellStyle name="Följd hyperlänk" xfId="42" builtinId="9" hidden="1"/>
    <cellStyle name="Följd hyperlänk" xfId="44" builtinId="9" hidden="1"/>
    <cellStyle name="Följd hyperlänk" xfId="46" builtinId="9" hidden="1"/>
    <cellStyle name="Följd hyperlänk" xfId="48" builtinId="9" hidden="1"/>
    <cellStyle name="Följd hyperlänk" xfId="50" builtinId="9" hidden="1"/>
    <cellStyle name="Följd hyperlänk" xfId="52" builtinId="9" hidden="1"/>
    <cellStyle name="Följd hyperlänk" xfId="54" builtinId="9" hidden="1"/>
    <cellStyle name="Följd hyperlänk" xfId="56" builtinId="9" hidden="1"/>
    <cellStyle name="Följd hyperlänk" xfId="58" builtinId="9" hidden="1"/>
    <cellStyle name="Följd hyperlänk" xfId="60" builtinId="9" hidden="1"/>
    <cellStyle name="Följd hyperlänk" xfId="62" builtinId="9" hidden="1"/>
    <cellStyle name="Följd hyperlänk" xfId="64" builtinId="9" hidden="1"/>
    <cellStyle name="Följd hyperlänk" xfId="66" builtinId="9" hidden="1"/>
    <cellStyle name="Följd hyperlänk" xfId="68" builtinId="9" hidden="1"/>
    <cellStyle name="Följd hyperlänk" xfId="70" builtinId="9" hidden="1"/>
    <cellStyle name="Följd hyperlänk" xfId="72" builtinId="9" hidden="1"/>
    <cellStyle name="Följd hyperlänk" xfId="74" builtinId="9" hidden="1"/>
    <cellStyle name="Följd hyperlänk" xfId="76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Hyperlänk" xfId="23" builtinId="8" hidden="1"/>
    <cellStyle name="Hyperlänk" xfId="25" builtinId="8" hidden="1"/>
    <cellStyle name="Hyperlänk" xfId="27" builtinId="8" hidden="1"/>
    <cellStyle name="Hyperlänk" xfId="29" builtinId="8" hidden="1"/>
    <cellStyle name="Hyperlänk" xfId="31" builtinId="8" hidden="1"/>
    <cellStyle name="Hyperlänk" xfId="33" builtinId="8" hidden="1"/>
    <cellStyle name="Hyperlänk" xfId="35" builtinId="8" hidden="1"/>
    <cellStyle name="Hyperlänk" xfId="37" builtinId="8" hidden="1"/>
    <cellStyle name="Hyperlänk" xfId="39" builtinId="8" hidden="1"/>
    <cellStyle name="Hyperlänk" xfId="41" builtinId="8" hidden="1"/>
    <cellStyle name="Hyperlänk" xfId="43" builtinId="8" hidden="1"/>
    <cellStyle name="Hyperlänk" xfId="45" builtinId="8" hidden="1"/>
    <cellStyle name="Hyperlänk" xfId="47" builtinId="8" hidden="1"/>
    <cellStyle name="Hyperlänk" xfId="49" builtinId="8" hidden="1"/>
    <cellStyle name="Hyperlänk" xfId="51" builtinId="8" hidden="1"/>
    <cellStyle name="Hyperlänk" xfId="53" builtinId="8" hidden="1"/>
    <cellStyle name="Hyperlänk" xfId="55" builtinId="8" hidden="1"/>
    <cellStyle name="Hyperlänk" xfId="57" builtinId="8" hidden="1"/>
    <cellStyle name="Hyperlänk" xfId="59" builtinId="8" hidden="1"/>
    <cellStyle name="Hyperlänk" xfId="61" builtinId="8" hidden="1"/>
    <cellStyle name="Hyperlänk" xfId="63" builtinId="8" hidden="1"/>
    <cellStyle name="Hyperlänk" xfId="65" builtinId="8" hidden="1"/>
    <cellStyle name="Hyperlänk" xfId="67" builtinId="8" hidden="1"/>
    <cellStyle name="Hyperlänk" xfId="69" builtinId="8" hidden="1"/>
    <cellStyle name="Hyperlänk" xfId="71" builtinId="8" hidden="1"/>
    <cellStyle name="Hyperlänk" xfId="73" builtinId="8" hidden="1"/>
    <cellStyle name="Hyperlänk" xfId="7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5"/>
  <sheetViews>
    <sheetView zoomScale="200" zoomScaleNormal="200" zoomScalePageLayoutView="200" workbookViewId="0">
      <selection activeCell="G2" sqref="G1:N1048576"/>
    </sheetView>
  </sheetViews>
  <sheetFormatPr baseColWidth="10" defaultRowHeight="18" x14ac:dyDescent="0"/>
  <cols>
    <col min="1" max="1" width="4.6640625" style="28" bestFit="1" customWidth="1"/>
    <col min="2" max="2" width="12.6640625" style="50" customWidth="1"/>
    <col min="3" max="3" width="10" style="50" customWidth="1"/>
    <col min="4" max="4" width="6.5" style="1" customWidth="1"/>
    <col min="5" max="5" width="6.33203125" style="28" customWidth="1"/>
    <col min="6" max="6" width="6.5" style="28" bestFit="1" customWidth="1"/>
    <col min="7" max="7" width="7.33203125" style="28" customWidth="1"/>
    <col min="8" max="8" width="5.33203125" style="28" customWidth="1"/>
    <col min="9" max="9" width="6" style="28" customWidth="1"/>
    <col min="10" max="10" width="5.33203125" style="28" customWidth="1"/>
    <col min="11" max="11" width="6" style="28" customWidth="1"/>
    <col min="12" max="12" width="7" style="28" customWidth="1"/>
    <col min="13" max="13" width="6" style="28" customWidth="1"/>
    <col min="14" max="14" width="5.33203125" style="67" customWidth="1"/>
    <col min="15" max="15" width="6" style="1" customWidth="1"/>
    <col min="16" max="16" width="7" style="1" customWidth="1"/>
    <col min="17" max="17" width="6" style="1" customWidth="1"/>
    <col min="18" max="18" width="5.33203125" style="1" customWidth="1"/>
    <col min="19" max="19" width="6" style="1" customWidth="1"/>
    <col min="20" max="20" width="7" style="1" customWidth="1"/>
    <col min="21" max="21" width="6" style="1" customWidth="1"/>
    <col min="22" max="22" width="5.33203125" style="1" customWidth="1"/>
    <col min="23" max="23" width="5.6640625" style="1" customWidth="1"/>
    <col min="24" max="24" width="5.33203125" style="1" customWidth="1"/>
    <col min="25" max="25" width="6.1640625" style="1" customWidth="1"/>
    <col min="26" max="26" width="5.33203125" style="1" customWidth="1"/>
    <col min="27" max="27" width="6.1640625" style="1" customWidth="1"/>
    <col min="28" max="28" width="7" style="1" customWidth="1"/>
    <col min="29" max="29" width="6.1640625" style="1" customWidth="1"/>
    <col min="30" max="30" width="5.83203125" style="1" customWidth="1"/>
    <col min="31" max="31" width="6" style="1" bestFit="1" customWidth="1"/>
    <col min="32" max="32" width="5.33203125" style="1" bestFit="1" customWidth="1"/>
    <col min="33" max="33" width="6" style="1" customWidth="1"/>
    <col min="34" max="34" width="5.33203125" style="1" bestFit="1" customWidth="1"/>
    <col min="35" max="35" width="6" style="1" bestFit="1" customWidth="1"/>
    <col min="36" max="36" width="5.33203125" style="28" bestFit="1" customWidth="1"/>
    <col min="37" max="37" width="6" style="28" bestFit="1" customWidth="1"/>
    <col min="38" max="38" width="4.6640625" style="1" customWidth="1"/>
    <col min="39" max="39" width="6" style="1" customWidth="1"/>
    <col min="40" max="16384" width="10.83203125" style="1"/>
  </cols>
  <sheetData>
    <row r="1" spans="1:39">
      <c r="A1" s="137" t="s">
        <v>238</v>
      </c>
      <c r="B1" s="137"/>
      <c r="C1" s="137"/>
      <c r="D1" s="137"/>
      <c r="E1" s="137"/>
      <c r="F1" s="137"/>
      <c r="G1" s="137"/>
      <c r="H1" s="138" t="s">
        <v>0</v>
      </c>
      <c r="I1" s="139"/>
      <c r="J1" s="139"/>
      <c r="K1" s="139"/>
      <c r="L1" s="139"/>
      <c r="M1" s="139"/>
      <c r="N1" s="139"/>
      <c r="O1" s="140"/>
      <c r="P1" s="141" t="s">
        <v>1</v>
      </c>
      <c r="Q1" s="142"/>
      <c r="R1" s="142"/>
      <c r="S1" s="142"/>
      <c r="T1" s="142"/>
      <c r="U1" s="142"/>
      <c r="V1" s="142"/>
      <c r="W1" s="142"/>
      <c r="X1" s="143" t="s">
        <v>2</v>
      </c>
      <c r="Y1" s="143"/>
      <c r="Z1" s="143"/>
      <c r="AA1" s="143"/>
      <c r="AB1" s="143"/>
      <c r="AC1" s="143"/>
      <c r="AD1" s="143"/>
      <c r="AE1" s="143"/>
      <c r="AF1" s="136" t="s">
        <v>3</v>
      </c>
      <c r="AG1" s="136"/>
      <c r="AH1" s="136"/>
      <c r="AI1" s="136"/>
      <c r="AJ1" s="136"/>
      <c r="AK1" s="136"/>
      <c r="AL1" s="136"/>
      <c r="AM1" s="136"/>
    </row>
    <row r="2" spans="1:39">
      <c r="A2" s="59"/>
      <c r="B2" s="60" t="s">
        <v>4</v>
      </c>
      <c r="C2" s="60" t="s">
        <v>5</v>
      </c>
      <c r="D2" s="22" t="s">
        <v>6</v>
      </c>
      <c r="E2" s="23" t="s">
        <v>7</v>
      </c>
      <c r="F2" s="64" t="s">
        <v>8</v>
      </c>
      <c r="G2" s="46" t="s">
        <v>9</v>
      </c>
      <c r="H2" s="43">
        <v>7</v>
      </c>
      <c r="I2" s="43" t="s">
        <v>250</v>
      </c>
      <c r="J2" s="43">
        <v>14</v>
      </c>
      <c r="K2" s="43" t="s">
        <v>250</v>
      </c>
      <c r="L2" s="44">
        <v>21</v>
      </c>
      <c r="M2" s="44" t="s">
        <v>250</v>
      </c>
      <c r="N2" s="65">
        <v>28</v>
      </c>
      <c r="O2" s="44" t="s">
        <v>250</v>
      </c>
      <c r="P2" s="29">
        <v>4</v>
      </c>
      <c r="Q2" s="29" t="s">
        <v>250</v>
      </c>
      <c r="R2" s="29">
        <v>11</v>
      </c>
      <c r="S2" s="29" t="s">
        <v>250</v>
      </c>
      <c r="T2" s="29">
        <v>18</v>
      </c>
      <c r="U2" s="30" t="s">
        <v>250</v>
      </c>
      <c r="V2" s="31">
        <v>25</v>
      </c>
      <c r="W2" s="32" t="s">
        <v>250</v>
      </c>
      <c r="X2" s="33">
        <v>2</v>
      </c>
      <c r="Y2" s="34"/>
      <c r="Z2" s="35">
        <v>9</v>
      </c>
      <c r="AA2" s="35"/>
      <c r="AB2" s="36">
        <v>16</v>
      </c>
      <c r="AC2" s="34"/>
      <c r="AD2" s="37">
        <v>23</v>
      </c>
      <c r="AE2" s="34"/>
      <c r="AF2" s="38">
        <v>6</v>
      </c>
      <c r="AG2" s="39"/>
      <c r="AH2" s="40">
        <v>13</v>
      </c>
      <c r="AI2" s="39"/>
      <c r="AJ2" s="40">
        <v>20</v>
      </c>
      <c r="AK2" s="41"/>
      <c r="AL2" s="38">
        <v>27</v>
      </c>
      <c r="AM2" s="42"/>
    </row>
    <row r="3" spans="1:39" s="8" customFormat="1">
      <c r="A3" s="2">
        <v>1</v>
      </c>
      <c r="B3" s="61" t="s">
        <v>170</v>
      </c>
      <c r="C3" s="61" t="s">
        <v>171</v>
      </c>
      <c r="D3" s="3" t="s">
        <v>172</v>
      </c>
      <c r="E3" s="9">
        <v>4</v>
      </c>
      <c r="F3" s="45">
        <f t="shared" ref="F3:F21" si="0">SUM(H3:AM3)-(0+0)</f>
        <v>246.05</v>
      </c>
      <c r="G3" s="47">
        <f t="shared" ref="G3:G34" si="1">F3/E3</f>
        <v>61.512500000000003</v>
      </c>
      <c r="H3" s="5">
        <v>58.07</v>
      </c>
      <c r="I3" s="5" t="s">
        <v>173</v>
      </c>
      <c r="J3" s="5">
        <v>65.06</v>
      </c>
      <c r="K3" s="5" t="s">
        <v>173</v>
      </c>
      <c r="L3" s="5">
        <v>60.42</v>
      </c>
      <c r="M3" s="5" t="s">
        <v>56</v>
      </c>
      <c r="N3" s="5">
        <v>62.5</v>
      </c>
      <c r="O3" s="5" t="s">
        <v>82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5"/>
      <c r="AE3" s="6"/>
      <c r="AF3" s="5"/>
      <c r="AG3" s="6"/>
      <c r="AH3" s="5"/>
      <c r="AI3" s="6"/>
      <c r="AJ3" s="5"/>
      <c r="AK3" s="6"/>
      <c r="AL3" s="7"/>
    </row>
    <row r="4" spans="1:39" s="8" customFormat="1">
      <c r="A4" s="2">
        <v>2</v>
      </c>
      <c r="B4" s="61" t="s">
        <v>25</v>
      </c>
      <c r="C4" s="61" t="s">
        <v>26</v>
      </c>
      <c r="D4" s="3" t="s">
        <v>16</v>
      </c>
      <c r="E4" s="9">
        <v>4</v>
      </c>
      <c r="F4" s="45">
        <f t="shared" si="0"/>
        <v>243.39</v>
      </c>
      <c r="G4" s="47">
        <f t="shared" si="1"/>
        <v>60.847499999999997</v>
      </c>
      <c r="H4" s="5">
        <v>55.99</v>
      </c>
      <c r="I4" s="5" t="s">
        <v>27</v>
      </c>
      <c r="J4" s="5">
        <v>61.93</v>
      </c>
      <c r="K4" s="5" t="s">
        <v>13</v>
      </c>
      <c r="L4" s="5">
        <v>61.93</v>
      </c>
      <c r="M4" s="5" t="s">
        <v>27</v>
      </c>
      <c r="N4" s="5">
        <v>63.54</v>
      </c>
      <c r="O4" s="5" t="s">
        <v>21</v>
      </c>
      <c r="P4" s="12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6"/>
      <c r="AD4" s="5"/>
      <c r="AE4" s="6"/>
      <c r="AF4" s="5"/>
      <c r="AG4" s="6"/>
      <c r="AH4" s="5"/>
      <c r="AI4" s="6"/>
      <c r="AJ4" s="5"/>
      <c r="AK4" s="6"/>
      <c r="AL4" s="7"/>
    </row>
    <row r="5" spans="1:39" s="8" customFormat="1">
      <c r="A5" s="2">
        <v>3</v>
      </c>
      <c r="B5" s="61" t="s">
        <v>46</v>
      </c>
      <c r="C5" s="61" t="s">
        <v>47</v>
      </c>
      <c r="D5" s="3" t="s">
        <v>44</v>
      </c>
      <c r="E5" s="9">
        <v>4</v>
      </c>
      <c r="F5" s="45">
        <f t="shared" si="0"/>
        <v>211.75</v>
      </c>
      <c r="G5" s="47">
        <f t="shared" si="1"/>
        <v>52.9375</v>
      </c>
      <c r="H5" s="5">
        <v>51.3</v>
      </c>
      <c r="I5" s="5" t="s">
        <v>42</v>
      </c>
      <c r="J5" s="5">
        <v>62.5</v>
      </c>
      <c r="K5" s="5" t="s">
        <v>34</v>
      </c>
      <c r="L5" s="5">
        <v>48.86</v>
      </c>
      <c r="M5" s="5" t="s">
        <v>41</v>
      </c>
      <c r="N5" s="13">
        <v>49.09</v>
      </c>
      <c r="O5" s="24" t="s">
        <v>42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6"/>
      <c r="AD5" s="5"/>
      <c r="AE5" s="6"/>
      <c r="AF5" s="5"/>
      <c r="AG5" s="6"/>
      <c r="AH5" s="5"/>
      <c r="AI5" s="6"/>
      <c r="AJ5" s="5"/>
      <c r="AK5" s="6"/>
      <c r="AL5" s="7"/>
    </row>
    <row r="6" spans="1:39" s="8" customFormat="1">
      <c r="A6" s="2">
        <v>4</v>
      </c>
      <c r="B6" s="61" t="s">
        <v>39</v>
      </c>
      <c r="C6" s="61" t="s">
        <v>66</v>
      </c>
      <c r="D6" s="3" t="s">
        <v>42</v>
      </c>
      <c r="E6" s="24">
        <v>4</v>
      </c>
      <c r="F6" s="45">
        <f t="shared" si="0"/>
        <v>200.63</v>
      </c>
      <c r="G6" s="47">
        <f t="shared" si="1"/>
        <v>50.157499999999999</v>
      </c>
      <c r="H6" s="13">
        <v>51.3</v>
      </c>
      <c r="I6" s="5" t="s">
        <v>44</v>
      </c>
      <c r="J6" s="5">
        <v>44.27</v>
      </c>
      <c r="K6" s="5" t="s">
        <v>41</v>
      </c>
      <c r="L6" s="5">
        <v>55.97</v>
      </c>
      <c r="M6" s="5" t="s">
        <v>43</v>
      </c>
      <c r="N6" s="5">
        <v>49.09</v>
      </c>
      <c r="O6" s="5" t="s">
        <v>44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6"/>
      <c r="AD6" s="5"/>
      <c r="AE6" s="6"/>
      <c r="AF6" s="5"/>
      <c r="AG6" s="6"/>
      <c r="AH6" s="5"/>
      <c r="AI6" s="6"/>
      <c r="AJ6" s="6"/>
      <c r="AK6" s="6"/>
      <c r="AL6" s="7"/>
    </row>
    <row r="7" spans="1:39" s="8" customFormat="1">
      <c r="A7" s="2">
        <v>5</v>
      </c>
      <c r="B7" s="61" t="s">
        <v>39</v>
      </c>
      <c r="C7" s="61" t="s">
        <v>40</v>
      </c>
      <c r="D7" s="3" t="s">
        <v>41</v>
      </c>
      <c r="E7" s="24">
        <v>4</v>
      </c>
      <c r="F7" s="45">
        <f t="shared" si="0"/>
        <v>197.89999999999998</v>
      </c>
      <c r="G7" s="47">
        <f t="shared" si="1"/>
        <v>49.474999999999994</v>
      </c>
      <c r="H7" s="5">
        <v>51.82</v>
      </c>
      <c r="I7" s="5" t="s">
        <v>43</v>
      </c>
      <c r="J7" s="5">
        <v>44.27</v>
      </c>
      <c r="K7" s="5" t="s">
        <v>42</v>
      </c>
      <c r="L7" s="5">
        <v>48.86</v>
      </c>
      <c r="M7" s="5" t="s">
        <v>44</v>
      </c>
      <c r="N7" s="5">
        <v>52.95</v>
      </c>
      <c r="O7" s="5" t="s">
        <v>45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6"/>
      <c r="AD7" s="5"/>
      <c r="AE7" s="6"/>
      <c r="AF7" s="5"/>
      <c r="AG7" s="6"/>
      <c r="AH7" s="5"/>
      <c r="AI7" s="6"/>
      <c r="AJ7" s="5"/>
      <c r="AK7" s="6"/>
      <c r="AL7" s="7"/>
    </row>
    <row r="8" spans="1:39" s="8" customFormat="1">
      <c r="A8" s="2">
        <v>6</v>
      </c>
      <c r="B8" s="61" t="s">
        <v>28</v>
      </c>
      <c r="C8" s="61" t="s">
        <v>29</v>
      </c>
      <c r="D8" s="3" t="s">
        <v>30</v>
      </c>
      <c r="E8" s="24">
        <v>3</v>
      </c>
      <c r="F8" s="45">
        <f t="shared" si="0"/>
        <v>189.12</v>
      </c>
      <c r="G8" s="47">
        <f t="shared" si="1"/>
        <v>63.04</v>
      </c>
      <c r="H8" s="5"/>
      <c r="I8" s="5"/>
      <c r="J8" s="5">
        <v>58.24</v>
      </c>
      <c r="K8" s="5" t="s">
        <v>31</v>
      </c>
      <c r="L8" s="5">
        <v>63.8</v>
      </c>
      <c r="M8" s="5" t="s">
        <v>31</v>
      </c>
      <c r="N8" s="5">
        <v>67.08</v>
      </c>
      <c r="O8" s="5" t="s">
        <v>34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6"/>
      <c r="AD8" s="5"/>
      <c r="AE8" s="6"/>
      <c r="AF8" s="5"/>
      <c r="AG8" s="6"/>
      <c r="AH8" s="5"/>
      <c r="AI8" s="6"/>
      <c r="AJ8" s="5"/>
      <c r="AK8" s="6"/>
      <c r="AL8" s="7"/>
    </row>
    <row r="9" spans="1:39" s="8" customFormat="1">
      <c r="A9" s="2">
        <v>7</v>
      </c>
      <c r="B9" s="61" t="s">
        <v>138</v>
      </c>
      <c r="C9" s="61" t="s">
        <v>139</v>
      </c>
      <c r="D9" s="3" t="s">
        <v>88</v>
      </c>
      <c r="E9" s="9">
        <v>4</v>
      </c>
      <c r="F9" s="45">
        <f t="shared" si="0"/>
        <v>184.43</v>
      </c>
      <c r="G9" s="47">
        <f t="shared" si="1"/>
        <v>46.107500000000002</v>
      </c>
      <c r="H9" s="12">
        <v>58.07</v>
      </c>
      <c r="I9" s="12" t="s">
        <v>58</v>
      </c>
      <c r="J9" s="5">
        <v>36.36</v>
      </c>
      <c r="K9" s="5" t="s">
        <v>88</v>
      </c>
      <c r="L9" s="5">
        <v>46.59</v>
      </c>
      <c r="M9" s="5" t="s">
        <v>58</v>
      </c>
      <c r="N9" s="5">
        <v>43.41</v>
      </c>
      <c r="O9" s="5" t="s">
        <v>60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6"/>
      <c r="AD9" s="5"/>
      <c r="AE9" s="6"/>
      <c r="AF9" s="5"/>
      <c r="AG9" s="6"/>
      <c r="AH9" s="5"/>
      <c r="AI9" s="6"/>
      <c r="AJ9" s="5"/>
      <c r="AK9" s="6"/>
      <c r="AL9" s="15"/>
    </row>
    <row r="10" spans="1:39" s="8" customFormat="1">
      <c r="A10" s="2">
        <v>8</v>
      </c>
      <c r="B10" s="61" t="s">
        <v>62</v>
      </c>
      <c r="C10" s="61" t="s">
        <v>63</v>
      </c>
      <c r="D10" s="3" t="s">
        <v>58</v>
      </c>
      <c r="E10" s="9">
        <v>4</v>
      </c>
      <c r="F10" s="45">
        <f t="shared" si="0"/>
        <v>183.94</v>
      </c>
      <c r="G10" s="47">
        <f t="shared" si="1"/>
        <v>45.984999999999999</v>
      </c>
      <c r="H10" s="5">
        <v>58.07</v>
      </c>
      <c r="I10" s="5" t="s">
        <v>88</v>
      </c>
      <c r="J10" s="5">
        <v>36.36</v>
      </c>
      <c r="K10" s="5" t="s">
        <v>58</v>
      </c>
      <c r="L10" s="5">
        <v>46.59</v>
      </c>
      <c r="M10" s="5" t="s">
        <v>88</v>
      </c>
      <c r="N10" s="5">
        <v>42.92</v>
      </c>
      <c r="O10" s="5" t="s">
        <v>57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10"/>
      <c r="AD10" s="5"/>
      <c r="AE10" s="10"/>
      <c r="AF10" s="5"/>
      <c r="AG10" s="10"/>
      <c r="AH10" s="5"/>
      <c r="AI10" s="10"/>
      <c r="AJ10" s="5"/>
      <c r="AK10" s="6"/>
      <c r="AL10" s="7"/>
    </row>
    <row r="11" spans="1:39" s="8" customFormat="1">
      <c r="A11" s="2">
        <v>9</v>
      </c>
      <c r="B11" s="61" t="s">
        <v>105</v>
      </c>
      <c r="C11" s="61" t="s">
        <v>174</v>
      </c>
      <c r="D11" s="3" t="s">
        <v>173</v>
      </c>
      <c r="E11" s="9">
        <v>3</v>
      </c>
      <c r="F11" s="45">
        <f t="shared" si="0"/>
        <v>183.55</v>
      </c>
      <c r="G11" s="47">
        <f t="shared" si="1"/>
        <v>61.183333333333337</v>
      </c>
      <c r="H11" s="5">
        <v>58.07</v>
      </c>
      <c r="I11" s="5" t="s">
        <v>172</v>
      </c>
      <c r="J11" s="5">
        <v>65.06</v>
      </c>
      <c r="K11" s="5" t="s">
        <v>172</v>
      </c>
      <c r="L11" s="5">
        <v>60.42</v>
      </c>
      <c r="M11" s="5" t="s">
        <v>172</v>
      </c>
      <c r="N11" s="5" t="s">
        <v>253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6"/>
      <c r="AD11" s="5"/>
      <c r="AE11" s="6"/>
      <c r="AF11" s="5"/>
      <c r="AG11" s="6"/>
      <c r="AH11" s="5"/>
      <c r="AI11" s="6"/>
      <c r="AJ11" s="5"/>
      <c r="AK11" s="6"/>
      <c r="AL11" s="7"/>
    </row>
    <row r="12" spans="1:39" s="8" customFormat="1">
      <c r="A12" s="2">
        <v>10</v>
      </c>
      <c r="B12" s="61" t="s">
        <v>53</v>
      </c>
      <c r="C12" s="61" t="s">
        <v>54</v>
      </c>
      <c r="D12" s="3" t="s">
        <v>55</v>
      </c>
      <c r="E12" s="9">
        <v>4</v>
      </c>
      <c r="F12" s="45">
        <f t="shared" si="0"/>
        <v>180.66000000000003</v>
      </c>
      <c r="G12" s="47">
        <f t="shared" si="1"/>
        <v>45.165000000000006</v>
      </c>
      <c r="H12" s="48">
        <v>52.6</v>
      </c>
      <c r="I12" s="5" t="s">
        <v>51</v>
      </c>
      <c r="J12" s="5">
        <v>42.61</v>
      </c>
      <c r="K12" s="5" t="s">
        <v>55</v>
      </c>
      <c r="L12" s="5">
        <v>45.45</v>
      </c>
      <c r="M12" s="5" t="s">
        <v>51</v>
      </c>
      <c r="N12" s="5">
        <v>40</v>
      </c>
      <c r="O12" s="5" t="s">
        <v>51</v>
      </c>
      <c r="AJ12" s="24"/>
      <c r="AK12" s="24"/>
      <c r="AL12" s="15"/>
    </row>
    <row r="13" spans="1:39" s="8" customFormat="1">
      <c r="A13" s="2">
        <v>11</v>
      </c>
      <c r="B13" s="61" t="s">
        <v>19</v>
      </c>
      <c r="C13" s="61" t="s">
        <v>20</v>
      </c>
      <c r="D13" s="3" t="s">
        <v>13</v>
      </c>
      <c r="E13" s="9">
        <v>3</v>
      </c>
      <c r="F13" s="45">
        <f t="shared" si="0"/>
        <v>178.88</v>
      </c>
      <c r="G13" s="47">
        <f t="shared" si="1"/>
        <v>59.626666666666665</v>
      </c>
      <c r="H13" s="5">
        <v>60.42</v>
      </c>
      <c r="I13" s="5" t="s">
        <v>21</v>
      </c>
      <c r="J13" s="5">
        <v>61.93</v>
      </c>
      <c r="K13" s="5" t="s">
        <v>16</v>
      </c>
      <c r="L13" s="5">
        <v>56.53</v>
      </c>
      <c r="M13" s="5" t="s">
        <v>12</v>
      </c>
      <c r="N13" s="5" t="s">
        <v>253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6"/>
      <c r="AD13" s="5"/>
      <c r="AE13" s="6"/>
      <c r="AH13" s="5"/>
      <c r="AI13" s="6"/>
      <c r="AJ13" s="5"/>
      <c r="AK13" s="6"/>
      <c r="AL13" s="7"/>
    </row>
    <row r="14" spans="1:39" s="8" customFormat="1">
      <c r="A14" s="2">
        <v>12</v>
      </c>
      <c r="B14" s="49" t="s">
        <v>226</v>
      </c>
      <c r="C14" s="49" t="s">
        <v>154</v>
      </c>
      <c r="D14" s="8" t="s">
        <v>239</v>
      </c>
      <c r="E14" s="24">
        <v>4</v>
      </c>
      <c r="F14" s="45">
        <f t="shared" si="0"/>
        <v>176.4</v>
      </c>
      <c r="G14" s="47">
        <f t="shared" si="1"/>
        <v>44.1</v>
      </c>
      <c r="H14" s="13">
        <v>54.69</v>
      </c>
      <c r="I14" s="24" t="s">
        <v>91</v>
      </c>
      <c r="J14" s="13">
        <v>39.58</v>
      </c>
      <c r="K14" s="24" t="s">
        <v>91</v>
      </c>
      <c r="L14" s="13">
        <v>46.09</v>
      </c>
      <c r="M14" s="24" t="s">
        <v>37</v>
      </c>
      <c r="N14" s="13">
        <v>36.04</v>
      </c>
      <c r="O14" s="24" t="s">
        <v>91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6"/>
      <c r="AD14" s="5"/>
      <c r="AE14" s="6"/>
      <c r="AF14" s="5"/>
      <c r="AG14" s="6"/>
      <c r="AH14" s="5"/>
      <c r="AI14" s="6"/>
      <c r="AJ14" s="5"/>
      <c r="AK14" s="6"/>
      <c r="AL14" s="7"/>
    </row>
    <row r="15" spans="1:39" s="8" customFormat="1">
      <c r="A15" s="2">
        <v>13</v>
      </c>
      <c r="B15" s="61" t="s">
        <v>109</v>
      </c>
      <c r="C15" s="61" t="s">
        <v>110</v>
      </c>
      <c r="D15" s="3" t="s">
        <v>31</v>
      </c>
      <c r="E15" s="9">
        <v>3</v>
      </c>
      <c r="F15" s="45">
        <f t="shared" si="0"/>
        <v>174.12</v>
      </c>
      <c r="G15" s="47">
        <f t="shared" si="1"/>
        <v>58.04</v>
      </c>
      <c r="H15" s="5"/>
      <c r="I15" s="5"/>
      <c r="J15" s="5">
        <v>58.24</v>
      </c>
      <c r="K15" s="5" t="s">
        <v>30</v>
      </c>
      <c r="L15" s="5">
        <v>63.8</v>
      </c>
      <c r="M15" s="5" t="s">
        <v>30</v>
      </c>
      <c r="N15" s="5">
        <v>52.08</v>
      </c>
      <c r="O15" s="5" t="s">
        <v>12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6"/>
      <c r="AD15" s="5"/>
      <c r="AE15" s="6"/>
      <c r="AF15" s="5"/>
      <c r="AG15" s="6"/>
      <c r="AH15" s="5"/>
      <c r="AI15" s="6"/>
      <c r="AJ15" s="5"/>
      <c r="AK15" s="6"/>
      <c r="AL15" s="7"/>
    </row>
    <row r="16" spans="1:39" s="8" customFormat="1">
      <c r="A16" s="2">
        <v>14</v>
      </c>
      <c r="B16" s="61" t="s">
        <v>140</v>
      </c>
      <c r="C16" s="61" t="s">
        <v>141</v>
      </c>
      <c r="D16" s="3" t="s">
        <v>43</v>
      </c>
      <c r="E16" s="9">
        <v>3</v>
      </c>
      <c r="F16" s="45">
        <f t="shared" si="0"/>
        <v>170.29</v>
      </c>
      <c r="G16" s="47">
        <f t="shared" si="1"/>
        <v>56.763333333333328</v>
      </c>
      <c r="H16" s="5">
        <v>51.82</v>
      </c>
      <c r="I16" s="5" t="s">
        <v>41</v>
      </c>
      <c r="J16" s="5"/>
      <c r="K16" s="5"/>
      <c r="L16" s="5">
        <v>55.97</v>
      </c>
      <c r="M16" s="5" t="s">
        <v>42</v>
      </c>
      <c r="N16" s="5">
        <v>62.5</v>
      </c>
      <c r="O16" s="5" t="s">
        <v>254</v>
      </c>
      <c r="AJ16" s="24"/>
      <c r="AK16" s="24"/>
      <c r="AL16" s="15"/>
    </row>
    <row r="17" spans="1:38" s="8" customFormat="1">
      <c r="A17" s="2"/>
      <c r="B17" s="61" t="s">
        <v>134</v>
      </c>
      <c r="C17" s="61" t="s">
        <v>135</v>
      </c>
      <c r="D17" s="3" t="s">
        <v>45</v>
      </c>
      <c r="E17" s="24">
        <v>3</v>
      </c>
      <c r="F17" s="45">
        <f t="shared" si="0"/>
        <v>170.28000000000003</v>
      </c>
      <c r="G17" s="47">
        <f t="shared" si="1"/>
        <v>56.760000000000012</v>
      </c>
      <c r="H17" s="5"/>
      <c r="I17" s="5"/>
      <c r="J17" s="5">
        <v>59.38</v>
      </c>
      <c r="K17" s="5" t="s">
        <v>33</v>
      </c>
      <c r="L17" s="5">
        <v>57.95</v>
      </c>
      <c r="M17" s="5" t="s">
        <v>33</v>
      </c>
      <c r="N17" s="5">
        <v>52.95</v>
      </c>
      <c r="O17" s="5" t="s">
        <v>41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6"/>
      <c r="AD17" s="5"/>
      <c r="AE17" s="6"/>
      <c r="AF17" s="5"/>
      <c r="AG17" s="6"/>
      <c r="AH17" s="5"/>
      <c r="AI17" s="6"/>
      <c r="AJ17" s="5"/>
      <c r="AK17" s="6"/>
      <c r="AL17" s="7"/>
    </row>
    <row r="18" spans="1:38" s="8" customFormat="1">
      <c r="A18" s="2">
        <v>16</v>
      </c>
      <c r="B18" s="61" t="s">
        <v>10</v>
      </c>
      <c r="C18" s="61" t="s">
        <v>11</v>
      </c>
      <c r="D18" s="3" t="s">
        <v>12</v>
      </c>
      <c r="E18" s="9">
        <v>3</v>
      </c>
      <c r="F18" s="45">
        <f t="shared" si="0"/>
        <v>167.13</v>
      </c>
      <c r="G18" s="47">
        <f t="shared" si="1"/>
        <v>55.71</v>
      </c>
      <c r="H18" s="5"/>
      <c r="I18" s="5"/>
      <c r="J18" s="5">
        <v>58.52</v>
      </c>
      <c r="K18" s="5" t="s">
        <v>15</v>
      </c>
      <c r="L18" s="5">
        <v>56.53</v>
      </c>
      <c r="M18" s="5" t="s">
        <v>13</v>
      </c>
      <c r="N18" s="5">
        <v>52.08</v>
      </c>
      <c r="O18" s="5" t="s">
        <v>31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6"/>
      <c r="AD18" s="5"/>
      <c r="AE18" s="6"/>
      <c r="AF18" s="5"/>
      <c r="AG18" s="6"/>
      <c r="AH18" s="5"/>
      <c r="AI18" s="6"/>
      <c r="AJ18" s="5"/>
      <c r="AK18" s="6"/>
      <c r="AL18" s="7"/>
    </row>
    <row r="19" spans="1:38" s="8" customFormat="1">
      <c r="A19" s="2">
        <v>17</v>
      </c>
      <c r="B19" s="61" t="s">
        <v>140</v>
      </c>
      <c r="C19" s="61" t="s">
        <v>161</v>
      </c>
      <c r="D19" s="3" t="s">
        <v>83</v>
      </c>
      <c r="E19" s="24">
        <v>3</v>
      </c>
      <c r="F19" s="45">
        <f t="shared" si="0"/>
        <v>166.93</v>
      </c>
      <c r="G19" s="47">
        <f t="shared" si="1"/>
        <v>55.643333333333338</v>
      </c>
      <c r="H19" s="12">
        <v>48.96</v>
      </c>
      <c r="I19" s="12" t="s">
        <v>48</v>
      </c>
      <c r="J19" s="5">
        <v>55.47</v>
      </c>
      <c r="K19" s="5" t="s">
        <v>48</v>
      </c>
      <c r="L19" s="5"/>
      <c r="M19" s="5"/>
      <c r="N19" s="5">
        <v>62.5</v>
      </c>
      <c r="O19" s="5" t="s">
        <v>43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6"/>
      <c r="AD19" s="5"/>
      <c r="AE19" s="6"/>
      <c r="AF19" s="5"/>
      <c r="AG19" s="6"/>
      <c r="AH19" s="5"/>
      <c r="AI19" s="6"/>
      <c r="AJ19" s="5"/>
      <c r="AK19" s="6"/>
      <c r="AL19" s="7"/>
    </row>
    <row r="20" spans="1:38" s="8" customFormat="1">
      <c r="A20" s="2">
        <v>18</v>
      </c>
      <c r="B20" s="61" t="s">
        <v>129</v>
      </c>
      <c r="C20" s="61" t="s">
        <v>40</v>
      </c>
      <c r="D20" s="3" t="s">
        <v>33</v>
      </c>
      <c r="E20" s="24">
        <v>3</v>
      </c>
      <c r="F20" s="45">
        <f t="shared" si="0"/>
        <v>166.71</v>
      </c>
      <c r="G20" s="47">
        <f t="shared" si="1"/>
        <v>55.57</v>
      </c>
      <c r="H20" s="24"/>
      <c r="I20" s="24"/>
      <c r="J20" s="13">
        <v>59.38</v>
      </c>
      <c r="K20" s="24" t="s">
        <v>45</v>
      </c>
      <c r="L20" s="24">
        <v>57.95</v>
      </c>
      <c r="M20" s="24" t="s">
        <v>45</v>
      </c>
      <c r="N20" s="13">
        <v>49.38</v>
      </c>
      <c r="O20" s="24" t="s">
        <v>38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6"/>
      <c r="AD20" s="5"/>
      <c r="AE20" s="6"/>
      <c r="AF20" s="5"/>
      <c r="AG20" s="6"/>
      <c r="AH20" s="5"/>
      <c r="AI20" s="6"/>
      <c r="AJ20" s="5"/>
      <c r="AK20" s="6"/>
      <c r="AL20" s="7"/>
    </row>
    <row r="21" spans="1:38" s="8" customFormat="1">
      <c r="A21" s="2">
        <v>19</v>
      </c>
      <c r="B21" s="61" t="s">
        <v>73</v>
      </c>
      <c r="C21" s="61" t="s">
        <v>74</v>
      </c>
      <c r="D21" s="3" t="s">
        <v>37</v>
      </c>
      <c r="E21" s="9">
        <v>3</v>
      </c>
      <c r="F21" s="45">
        <f t="shared" si="0"/>
        <v>149.74</v>
      </c>
      <c r="G21" s="47">
        <f t="shared" si="1"/>
        <v>49.913333333333334</v>
      </c>
      <c r="H21" s="5">
        <v>56.77</v>
      </c>
      <c r="I21" s="5" t="s">
        <v>76</v>
      </c>
      <c r="J21" s="5">
        <v>46.88</v>
      </c>
      <c r="K21" s="5" t="s">
        <v>76</v>
      </c>
      <c r="L21" s="5">
        <v>46.09</v>
      </c>
      <c r="M21" s="5" t="s">
        <v>239</v>
      </c>
      <c r="N21" s="5" t="s">
        <v>253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6"/>
      <c r="AD21" s="5"/>
      <c r="AE21" s="6"/>
      <c r="AF21" s="5"/>
      <c r="AG21" s="6"/>
      <c r="AH21" s="5"/>
      <c r="AI21" s="6"/>
      <c r="AJ21" s="5"/>
      <c r="AK21" s="6"/>
      <c r="AL21" s="7"/>
    </row>
    <row r="22" spans="1:38" s="8" customFormat="1">
      <c r="A22" s="2">
        <v>20</v>
      </c>
      <c r="B22" s="61" t="s">
        <v>98</v>
      </c>
      <c r="C22" s="61" t="s">
        <v>99</v>
      </c>
      <c r="D22" s="3" t="s">
        <v>50</v>
      </c>
      <c r="E22" s="9">
        <v>3</v>
      </c>
      <c r="F22" s="45">
        <f>SUM(H22:AM22)-(J22+0)</f>
        <v>145.88</v>
      </c>
      <c r="G22" s="47">
        <f t="shared" si="1"/>
        <v>48.626666666666665</v>
      </c>
      <c r="H22" s="5">
        <v>51.56</v>
      </c>
      <c r="I22" s="5" t="s">
        <v>87</v>
      </c>
      <c r="J22" s="74">
        <v>47.4</v>
      </c>
      <c r="K22" s="74" t="s">
        <v>87</v>
      </c>
      <c r="L22" s="5">
        <v>47.44</v>
      </c>
      <c r="M22" s="5" t="s">
        <v>87</v>
      </c>
      <c r="N22" s="5">
        <v>46.88</v>
      </c>
      <c r="O22" s="5" t="s">
        <v>87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6"/>
      <c r="AD22" s="5"/>
      <c r="AE22" s="6"/>
      <c r="AF22" s="5"/>
      <c r="AG22" s="6"/>
      <c r="AH22" s="5"/>
      <c r="AI22" s="6"/>
      <c r="AJ22" s="5"/>
      <c r="AK22" s="6"/>
      <c r="AL22" s="7"/>
    </row>
    <row r="23" spans="1:38" s="8" customFormat="1">
      <c r="A23" s="2"/>
      <c r="B23" s="61" t="s">
        <v>124</v>
      </c>
      <c r="C23" s="61" t="s">
        <v>125</v>
      </c>
      <c r="D23" s="3" t="s">
        <v>87</v>
      </c>
      <c r="E23" s="9">
        <v>3</v>
      </c>
      <c r="F23" s="45">
        <f>SUM(H23:AM23)-(J23+0)</f>
        <v>145.88</v>
      </c>
      <c r="G23" s="47">
        <f t="shared" si="1"/>
        <v>48.626666666666665</v>
      </c>
      <c r="H23" s="5">
        <v>51.56</v>
      </c>
      <c r="I23" s="5" t="s">
        <v>50</v>
      </c>
      <c r="J23" s="74">
        <v>47.4</v>
      </c>
      <c r="K23" s="74" t="s">
        <v>50</v>
      </c>
      <c r="L23" s="5">
        <v>47.44</v>
      </c>
      <c r="M23" s="5" t="s">
        <v>50</v>
      </c>
      <c r="N23" s="5">
        <v>46.88</v>
      </c>
      <c r="O23" s="5" t="s">
        <v>50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6"/>
      <c r="AD23" s="5"/>
      <c r="AE23" s="6"/>
      <c r="AF23" s="5"/>
      <c r="AG23" s="6"/>
      <c r="AH23" s="5"/>
      <c r="AI23" s="6"/>
      <c r="AJ23" s="5"/>
      <c r="AK23" s="6"/>
      <c r="AL23" s="7"/>
    </row>
    <row r="24" spans="1:38" s="8" customFormat="1">
      <c r="A24" s="2">
        <v>22</v>
      </c>
      <c r="B24" s="61" t="s">
        <v>182</v>
      </c>
      <c r="C24" s="61" t="s">
        <v>183</v>
      </c>
      <c r="D24" s="3" t="s">
        <v>181</v>
      </c>
      <c r="E24" s="9">
        <v>3</v>
      </c>
      <c r="F24" s="45">
        <f>SUM(H24:AM24)-(0+0)</f>
        <v>143.26999999999998</v>
      </c>
      <c r="G24" s="47">
        <f t="shared" si="1"/>
        <v>47.756666666666661</v>
      </c>
      <c r="H24" s="5">
        <v>49.74</v>
      </c>
      <c r="I24" s="5" t="s">
        <v>180</v>
      </c>
      <c r="J24" s="5">
        <v>57.39</v>
      </c>
      <c r="K24" s="5" t="s">
        <v>180</v>
      </c>
      <c r="L24" s="5"/>
      <c r="M24" s="5"/>
      <c r="N24" s="5">
        <v>36.14</v>
      </c>
      <c r="O24" s="5" t="s">
        <v>180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6"/>
      <c r="AD24" s="5"/>
      <c r="AE24" s="6"/>
      <c r="AF24" s="5"/>
      <c r="AG24" s="6"/>
      <c r="AH24" s="5"/>
      <c r="AI24" s="6"/>
      <c r="AJ24" s="5"/>
      <c r="AK24" s="6"/>
      <c r="AL24" s="7"/>
    </row>
    <row r="25" spans="1:38" s="8" customFormat="1">
      <c r="A25" s="2">
        <v>23</v>
      </c>
      <c r="B25" s="61" t="s">
        <v>80</v>
      </c>
      <c r="C25" s="61" t="s">
        <v>174</v>
      </c>
      <c r="D25" s="3" t="s">
        <v>180</v>
      </c>
      <c r="E25" s="9">
        <v>3</v>
      </c>
      <c r="F25" s="45">
        <f>SUM(H25:AM25)-(0+0)</f>
        <v>143.26999999999998</v>
      </c>
      <c r="G25" s="47">
        <f t="shared" si="1"/>
        <v>47.756666666666661</v>
      </c>
      <c r="H25" s="12">
        <v>49.74</v>
      </c>
      <c r="I25" s="12" t="s">
        <v>181</v>
      </c>
      <c r="J25" s="12">
        <v>57.39</v>
      </c>
      <c r="K25" s="12" t="s">
        <v>181</v>
      </c>
      <c r="L25" s="4"/>
      <c r="M25" s="4"/>
      <c r="N25" s="12">
        <v>36.14</v>
      </c>
      <c r="O25" s="4" t="s">
        <v>181</v>
      </c>
      <c r="X25" s="13"/>
      <c r="Z25" s="11"/>
      <c r="AD25" s="11"/>
      <c r="AF25" s="13"/>
      <c r="AG25" s="24"/>
      <c r="AH25" s="13"/>
      <c r="AI25" s="24"/>
      <c r="AJ25" s="13"/>
      <c r="AK25" s="24"/>
      <c r="AL25" s="7"/>
    </row>
    <row r="26" spans="1:38" s="8" customFormat="1">
      <c r="A26" s="2">
        <v>24</v>
      </c>
      <c r="B26" s="61" t="s">
        <v>162</v>
      </c>
      <c r="C26" s="61" t="s">
        <v>163</v>
      </c>
      <c r="D26" s="3" t="s">
        <v>86</v>
      </c>
      <c r="E26" s="9">
        <v>4</v>
      </c>
      <c r="F26" s="45">
        <f>SUM(H26:AM26)-(L26+0)</f>
        <v>141.01999999999998</v>
      </c>
      <c r="G26" s="47">
        <f t="shared" si="1"/>
        <v>35.254999999999995</v>
      </c>
      <c r="H26" s="5">
        <v>47.66</v>
      </c>
      <c r="I26" s="5" t="s">
        <v>242</v>
      </c>
      <c r="J26" s="5">
        <v>40.630000000000003</v>
      </c>
      <c r="K26" s="5" t="s">
        <v>242</v>
      </c>
      <c r="L26" s="74">
        <v>40.06</v>
      </c>
      <c r="M26" s="74" t="s">
        <v>242</v>
      </c>
      <c r="N26" s="5">
        <v>52.73</v>
      </c>
      <c r="O26" s="5" t="s">
        <v>242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6"/>
      <c r="AD26" s="5"/>
      <c r="AE26" s="6"/>
      <c r="AF26" s="5"/>
      <c r="AG26" s="6"/>
      <c r="AH26" s="5"/>
      <c r="AI26" s="6"/>
      <c r="AJ26" s="5"/>
      <c r="AK26" s="6"/>
      <c r="AL26" s="7"/>
    </row>
    <row r="27" spans="1:38" s="8" customFormat="1">
      <c r="A27" s="2"/>
      <c r="B27" s="49" t="s">
        <v>241</v>
      </c>
      <c r="C27" s="49" t="s">
        <v>240</v>
      </c>
      <c r="D27" s="8" t="s">
        <v>242</v>
      </c>
      <c r="E27" s="9">
        <v>4</v>
      </c>
      <c r="F27" s="45">
        <f>SUM(H27:AM27)-(L27+0)</f>
        <v>141.01999999999998</v>
      </c>
      <c r="G27" s="47">
        <f t="shared" si="1"/>
        <v>35.254999999999995</v>
      </c>
      <c r="H27" s="13">
        <v>47.66</v>
      </c>
      <c r="I27" s="24" t="s">
        <v>86</v>
      </c>
      <c r="J27" s="13">
        <v>40.630000000000003</v>
      </c>
      <c r="K27" s="24" t="s">
        <v>86</v>
      </c>
      <c r="L27" s="76">
        <v>40.06</v>
      </c>
      <c r="M27" s="75" t="s">
        <v>86</v>
      </c>
      <c r="N27" s="13">
        <v>52.73</v>
      </c>
      <c r="O27" s="24" t="s">
        <v>86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6"/>
      <c r="AD27" s="5"/>
      <c r="AE27" s="6"/>
      <c r="AF27" s="5"/>
      <c r="AG27" s="6"/>
      <c r="AH27" s="5"/>
      <c r="AI27" s="6"/>
      <c r="AJ27" s="5"/>
      <c r="AK27" s="6"/>
      <c r="AL27" s="7"/>
    </row>
    <row r="28" spans="1:38" s="8" customFormat="1">
      <c r="A28" s="2">
        <v>26</v>
      </c>
      <c r="B28" s="61" t="s">
        <v>78</v>
      </c>
      <c r="C28" s="61" t="s">
        <v>79</v>
      </c>
      <c r="D28" s="3" t="s">
        <v>51</v>
      </c>
      <c r="E28" s="9">
        <v>3</v>
      </c>
      <c r="F28" s="45">
        <f t="shared" ref="F28:F59" si="2">SUM(H28:AM28)-(0+0)</f>
        <v>138.05000000000001</v>
      </c>
      <c r="G28" s="47">
        <f t="shared" si="1"/>
        <v>46.016666666666673</v>
      </c>
      <c r="H28" s="5">
        <v>52.6</v>
      </c>
      <c r="I28" s="5" t="s">
        <v>55</v>
      </c>
      <c r="J28" s="5"/>
      <c r="K28" s="5"/>
      <c r="L28" s="5">
        <v>45.45</v>
      </c>
      <c r="M28" s="5" t="s">
        <v>55</v>
      </c>
      <c r="N28" s="5">
        <v>40</v>
      </c>
      <c r="O28" s="5" t="s">
        <v>55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6"/>
      <c r="AD28" s="5"/>
      <c r="AE28" s="6"/>
      <c r="AF28" s="5"/>
      <c r="AG28" s="6"/>
      <c r="AH28" s="5"/>
      <c r="AI28" s="6"/>
      <c r="AJ28" s="5"/>
      <c r="AK28" s="6"/>
      <c r="AL28" s="7"/>
    </row>
    <row r="29" spans="1:38" s="8" customFormat="1">
      <c r="A29" s="2">
        <v>27</v>
      </c>
      <c r="B29" s="61" t="s">
        <v>80</v>
      </c>
      <c r="C29" s="61" t="s">
        <v>120</v>
      </c>
      <c r="D29" s="3" t="s">
        <v>116</v>
      </c>
      <c r="E29" s="9">
        <v>3</v>
      </c>
      <c r="F29" s="45">
        <f t="shared" si="2"/>
        <v>134.32</v>
      </c>
      <c r="G29" s="47">
        <f t="shared" si="1"/>
        <v>44.773333333333333</v>
      </c>
      <c r="H29" s="6"/>
      <c r="I29" s="5"/>
      <c r="J29" s="5">
        <v>44.6</v>
      </c>
      <c r="K29" s="5" t="s">
        <v>117</v>
      </c>
      <c r="L29" s="5">
        <v>42.9</v>
      </c>
      <c r="M29" s="5" t="s">
        <v>117</v>
      </c>
      <c r="N29" s="5">
        <v>46.82</v>
      </c>
      <c r="O29" s="5" t="s">
        <v>259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5"/>
      <c r="AE29" s="6"/>
      <c r="AF29" s="5"/>
      <c r="AG29" s="6"/>
      <c r="AH29" s="5"/>
      <c r="AI29" s="6"/>
      <c r="AJ29" s="5"/>
      <c r="AK29" s="6"/>
      <c r="AL29" s="7"/>
    </row>
    <row r="30" spans="1:38" s="8" customFormat="1">
      <c r="A30" s="2">
        <v>28</v>
      </c>
      <c r="B30" s="61" t="s">
        <v>185</v>
      </c>
      <c r="C30" s="61" t="s">
        <v>188</v>
      </c>
      <c r="D30" s="3" t="s">
        <v>187</v>
      </c>
      <c r="E30" s="9">
        <v>3</v>
      </c>
      <c r="F30" s="45">
        <f t="shared" si="2"/>
        <v>133.46</v>
      </c>
      <c r="G30" s="47">
        <f t="shared" si="1"/>
        <v>44.486666666666672</v>
      </c>
      <c r="H30" s="5"/>
      <c r="I30" s="5"/>
      <c r="J30" s="5">
        <v>46.09</v>
      </c>
      <c r="K30" s="5" t="s">
        <v>186</v>
      </c>
      <c r="L30" s="5">
        <v>42.19</v>
      </c>
      <c r="M30" s="5" t="s">
        <v>186</v>
      </c>
      <c r="N30" s="5">
        <v>45.18</v>
      </c>
      <c r="O30" s="5" t="s">
        <v>186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6"/>
      <c r="AD30" s="5"/>
      <c r="AE30" s="6"/>
      <c r="AF30" s="5"/>
      <c r="AG30" s="6"/>
      <c r="AH30" s="5"/>
      <c r="AI30" s="6"/>
      <c r="AJ30" s="5"/>
      <c r="AK30" s="6"/>
      <c r="AL30" s="7"/>
    </row>
    <row r="31" spans="1:38" s="8" customFormat="1">
      <c r="A31" s="2">
        <v>29</v>
      </c>
      <c r="B31" s="61" t="s">
        <v>185</v>
      </c>
      <c r="C31" s="61" t="s">
        <v>97</v>
      </c>
      <c r="D31" s="3" t="s">
        <v>186</v>
      </c>
      <c r="E31" s="24">
        <v>3</v>
      </c>
      <c r="F31" s="45">
        <f t="shared" si="2"/>
        <v>131.46</v>
      </c>
      <c r="G31" s="47">
        <f t="shared" si="1"/>
        <v>43.82</v>
      </c>
      <c r="H31" s="5"/>
      <c r="I31" s="5"/>
      <c r="J31" s="5">
        <v>46.09</v>
      </c>
      <c r="K31" s="5" t="s">
        <v>187</v>
      </c>
      <c r="L31" s="5">
        <v>42.19</v>
      </c>
      <c r="M31" s="5" t="s">
        <v>187</v>
      </c>
      <c r="N31" s="5">
        <v>43.18</v>
      </c>
      <c r="O31" s="5" t="s">
        <v>187</v>
      </c>
      <c r="P31" s="12"/>
      <c r="Q31" s="4"/>
      <c r="R31" s="12"/>
      <c r="S31" s="4"/>
      <c r="T31" s="12"/>
      <c r="U31" s="4"/>
      <c r="V31" s="12"/>
      <c r="W31" s="4"/>
      <c r="X31" s="12"/>
      <c r="Y31" s="4"/>
      <c r="Z31" s="4"/>
      <c r="AA31" s="4"/>
      <c r="AB31" s="12"/>
      <c r="AC31" s="4"/>
      <c r="AD31" s="4"/>
      <c r="AE31" s="4"/>
      <c r="AF31" s="12"/>
      <c r="AG31" s="4"/>
      <c r="AH31" s="12"/>
      <c r="AI31" s="4"/>
      <c r="AJ31" s="12"/>
      <c r="AK31" s="4"/>
      <c r="AL31" s="7"/>
    </row>
    <row r="32" spans="1:38" s="8" customFormat="1">
      <c r="A32" s="2">
        <v>30</v>
      </c>
      <c r="B32" s="61" t="s">
        <v>89</v>
      </c>
      <c r="C32" s="61" t="s">
        <v>90</v>
      </c>
      <c r="D32" s="3" t="s">
        <v>72</v>
      </c>
      <c r="E32" s="9">
        <v>3</v>
      </c>
      <c r="F32" s="45">
        <f t="shared" si="2"/>
        <v>130.66</v>
      </c>
      <c r="G32" s="47">
        <f t="shared" si="1"/>
        <v>43.553333333333335</v>
      </c>
      <c r="H32" s="12">
        <v>45.83</v>
      </c>
      <c r="I32" s="12" t="s">
        <v>61</v>
      </c>
      <c r="J32" s="5">
        <v>42.9</v>
      </c>
      <c r="K32" s="5" t="s">
        <v>61</v>
      </c>
      <c r="L32" s="5">
        <v>41.93</v>
      </c>
      <c r="M32" s="5" t="s">
        <v>61</v>
      </c>
      <c r="N32" s="5" t="s">
        <v>253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6"/>
      <c r="AD32" s="5"/>
      <c r="AE32" s="6"/>
      <c r="AF32" s="5"/>
      <c r="AG32" s="6"/>
      <c r="AH32" s="5"/>
      <c r="AI32" s="6"/>
      <c r="AJ32" s="5"/>
      <c r="AK32" s="6"/>
      <c r="AL32" s="7"/>
    </row>
    <row r="33" spans="1:38" s="8" customFormat="1">
      <c r="A33" s="2"/>
      <c r="B33" s="61" t="s">
        <v>94</v>
      </c>
      <c r="C33" s="61" t="s">
        <v>95</v>
      </c>
      <c r="D33" s="3" t="s">
        <v>61</v>
      </c>
      <c r="E33" s="9">
        <v>3</v>
      </c>
      <c r="F33" s="45">
        <f t="shared" si="2"/>
        <v>130.66</v>
      </c>
      <c r="G33" s="47">
        <f t="shared" si="1"/>
        <v>43.553333333333335</v>
      </c>
      <c r="H33" s="12">
        <v>45.83</v>
      </c>
      <c r="I33" s="12" t="s">
        <v>72</v>
      </c>
      <c r="J33" s="5">
        <v>42.9</v>
      </c>
      <c r="K33" s="5" t="s">
        <v>72</v>
      </c>
      <c r="L33" s="5">
        <v>41.93</v>
      </c>
      <c r="M33" s="5" t="s">
        <v>72</v>
      </c>
      <c r="N33" s="5" t="s">
        <v>253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6"/>
      <c r="AD33" s="5"/>
      <c r="AE33" s="6"/>
      <c r="AF33" s="5"/>
      <c r="AG33" s="6"/>
      <c r="AH33" s="5"/>
      <c r="AI33" s="6"/>
      <c r="AJ33" s="5"/>
      <c r="AK33" s="6"/>
      <c r="AL33" s="7"/>
    </row>
    <row r="34" spans="1:38" s="8" customFormat="1">
      <c r="A34" s="2">
        <v>32</v>
      </c>
      <c r="B34" s="61" t="s">
        <v>157</v>
      </c>
      <c r="C34" s="61" t="s">
        <v>158</v>
      </c>
      <c r="D34" s="3" t="s">
        <v>91</v>
      </c>
      <c r="E34" s="9">
        <v>3</v>
      </c>
      <c r="F34" s="45">
        <f t="shared" si="2"/>
        <v>130.31</v>
      </c>
      <c r="G34" s="47">
        <f t="shared" si="1"/>
        <v>43.436666666666667</v>
      </c>
      <c r="H34" s="5">
        <v>54.69</v>
      </c>
      <c r="I34" s="5" t="s">
        <v>239</v>
      </c>
      <c r="J34" s="5">
        <v>39.58</v>
      </c>
      <c r="K34" s="5" t="s">
        <v>239</v>
      </c>
      <c r="L34" s="5"/>
      <c r="M34" s="5"/>
      <c r="N34" s="5">
        <v>36.04</v>
      </c>
      <c r="O34" s="5" t="s">
        <v>239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6"/>
      <c r="AD34" s="5"/>
      <c r="AE34" s="6"/>
      <c r="AF34" s="5"/>
      <c r="AG34" s="6"/>
      <c r="AH34" s="5"/>
      <c r="AI34" s="6"/>
      <c r="AJ34" s="5"/>
      <c r="AK34" s="6"/>
      <c r="AL34" s="7"/>
    </row>
    <row r="35" spans="1:38" s="8" customFormat="1">
      <c r="A35" s="2">
        <v>33</v>
      </c>
      <c r="B35" s="58" t="s">
        <v>155</v>
      </c>
      <c r="C35" s="58" t="s">
        <v>156</v>
      </c>
      <c r="D35" s="14" t="s">
        <v>34</v>
      </c>
      <c r="E35" s="24">
        <v>2</v>
      </c>
      <c r="F35" s="45">
        <f t="shared" si="2"/>
        <v>129.57999999999998</v>
      </c>
      <c r="G35" s="47">
        <f t="shared" ref="G35:G66" si="3">F35/E35</f>
        <v>64.789999999999992</v>
      </c>
      <c r="H35" s="5"/>
      <c r="I35" s="5"/>
      <c r="J35" s="5">
        <v>62.5</v>
      </c>
      <c r="K35" s="5" t="s">
        <v>44</v>
      </c>
      <c r="L35" s="5"/>
      <c r="M35" s="5"/>
      <c r="N35" s="5">
        <v>67.08</v>
      </c>
      <c r="O35" s="5" t="s">
        <v>30</v>
      </c>
      <c r="P35" s="5"/>
      <c r="Q35" s="5"/>
      <c r="R35" s="12"/>
      <c r="S35" s="12"/>
      <c r="T35" s="5"/>
      <c r="U35" s="5"/>
      <c r="V35" s="5"/>
      <c r="W35" s="5"/>
      <c r="X35" s="5"/>
      <c r="Y35" s="5"/>
      <c r="Z35" s="5"/>
      <c r="AA35" s="5"/>
      <c r="AB35" s="5"/>
      <c r="AC35" s="6"/>
      <c r="AD35" s="5"/>
      <c r="AE35" s="6"/>
      <c r="AF35" s="5"/>
      <c r="AG35" s="6"/>
      <c r="AH35" s="5"/>
      <c r="AI35" s="6"/>
      <c r="AJ35" s="5"/>
      <c r="AK35" s="6"/>
      <c r="AL35" s="7"/>
    </row>
    <row r="36" spans="1:38" s="8" customFormat="1">
      <c r="A36" s="2">
        <v>34</v>
      </c>
      <c r="B36" s="58" t="s">
        <v>78</v>
      </c>
      <c r="C36" s="58" t="s">
        <v>203</v>
      </c>
      <c r="D36" s="14" t="s">
        <v>82</v>
      </c>
      <c r="E36" s="24">
        <v>2</v>
      </c>
      <c r="F36" s="45">
        <f t="shared" si="2"/>
        <v>128.53</v>
      </c>
      <c r="G36" s="47">
        <f t="shared" si="3"/>
        <v>64.265000000000001</v>
      </c>
      <c r="H36" s="5"/>
      <c r="I36" s="5"/>
      <c r="J36" s="5"/>
      <c r="K36" s="5"/>
      <c r="L36" s="5">
        <v>66.48</v>
      </c>
      <c r="M36" s="5" t="s">
        <v>251</v>
      </c>
      <c r="N36" s="5">
        <v>62.05</v>
      </c>
      <c r="O36" s="5" t="s">
        <v>172</v>
      </c>
      <c r="AJ36" s="24"/>
      <c r="AK36" s="24"/>
      <c r="AL36" s="15"/>
    </row>
    <row r="37" spans="1:38" s="8" customFormat="1">
      <c r="A37" s="2">
        <v>35</v>
      </c>
      <c r="B37" s="61" t="s">
        <v>145</v>
      </c>
      <c r="C37" s="61" t="s">
        <v>146</v>
      </c>
      <c r="D37" s="3" t="s">
        <v>117</v>
      </c>
      <c r="E37" s="24">
        <v>3</v>
      </c>
      <c r="F37" s="45">
        <f t="shared" si="2"/>
        <v>123.96000000000001</v>
      </c>
      <c r="G37" s="47">
        <f t="shared" si="3"/>
        <v>41.32</v>
      </c>
      <c r="H37" s="5"/>
      <c r="I37" s="5"/>
      <c r="J37" s="5">
        <v>44.6</v>
      </c>
      <c r="K37" s="5" t="s">
        <v>116</v>
      </c>
      <c r="L37" s="5">
        <v>42.9</v>
      </c>
      <c r="M37" s="5" t="s">
        <v>116</v>
      </c>
      <c r="N37" s="5">
        <v>36.46</v>
      </c>
      <c r="O37" s="5" t="s">
        <v>255</v>
      </c>
      <c r="AJ37" s="24"/>
      <c r="AK37" s="24"/>
      <c r="AL37" s="15"/>
    </row>
    <row r="38" spans="1:38" s="8" customFormat="1">
      <c r="A38" s="2"/>
      <c r="B38" s="61" t="s">
        <v>119</v>
      </c>
      <c r="C38" s="61" t="s">
        <v>36</v>
      </c>
      <c r="D38" s="3" t="s">
        <v>21</v>
      </c>
      <c r="E38" s="9">
        <v>2</v>
      </c>
      <c r="F38" s="45">
        <f t="shared" si="2"/>
        <v>123.96000000000001</v>
      </c>
      <c r="G38" s="47">
        <f t="shared" si="3"/>
        <v>61.980000000000004</v>
      </c>
      <c r="H38" s="5">
        <v>60.42</v>
      </c>
      <c r="I38" s="5" t="s">
        <v>13</v>
      </c>
      <c r="J38" s="5"/>
      <c r="K38" s="5"/>
      <c r="L38" s="5"/>
      <c r="M38" s="5"/>
      <c r="N38" s="5">
        <v>63.54</v>
      </c>
      <c r="O38" s="5" t="s">
        <v>16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6"/>
      <c r="AD38" s="5"/>
      <c r="AE38" s="6"/>
      <c r="AF38" s="5"/>
      <c r="AG38" s="6"/>
      <c r="AH38" s="5"/>
      <c r="AI38" s="6"/>
      <c r="AJ38" s="5"/>
      <c r="AK38" s="6"/>
      <c r="AL38" s="15"/>
    </row>
    <row r="39" spans="1:38" s="8" customFormat="1">
      <c r="A39" s="2">
        <v>37</v>
      </c>
      <c r="B39" s="61" t="s">
        <v>84</v>
      </c>
      <c r="C39" s="61" t="s">
        <v>85</v>
      </c>
      <c r="D39" s="3" t="s">
        <v>60</v>
      </c>
      <c r="E39" s="9">
        <v>3</v>
      </c>
      <c r="F39" s="45">
        <f t="shared" si="2"/>
        <v>123.81</v>
      </c>
      <c r="G39" s="47">
        <f t="shared" si="3"/>
        <v>41.27</v>
      </c>
      <c r="H39" s="5">
        <v>37.5</v>
      </c>
      <c r="I39" s="5" t="s">
        <v>249</v>
      </c>
      <c r="J39" s="5"/>
      <c r="K39" s="5"/>
      <c r="L39" s="5">
        <v>42.9</v>
      </c>
      <c r="M39" s="5" t="s">
        <v>57</v>
      </c>
      <c r="N39" s="5">
        <v>43.41</v>
      </c>
      <c r="O39" s="5" t="s">
        <v>88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6"/>
      <c r="AD39" s="5"/>
      <c r="AE39" s="6"/>
      <c r="AF39" s="5"/>
      <c r="AG39" s="6"/>
      <c r="AH39" s="5"/>
      <c r="AI39" s="6"/>
      <c r="AJ39" s="5"/>
      <c r="AK39" s="6"/>
      <c r="AL39" s="7"/>
    </row>
    <row r="40" spans="1:38" s="8" customFormat="1">
      <c r="A40" s="2">
        <v>38</v>
      </c>
      <c r="B40" s="61" t="s">
        <v>68</v>
      </c>
      <c r="C40" s="61" t="s">
        <v>69</v>
      </c>
      <c r="D40" s="3" t="s">
        <v>57</v>
      </c>
      <c r="E40" s="9">
        <v>3</v>
      </c>
      <c r="F40" s="45">
        <f t="shared" si="2"/>
        <v>123.32000000000001</v>
      </c>
      <c r="G40" s="47">
        <f t="shared" si="3"/>
        <v>41.106666666666669</v>
      </c>
      <c r="H40" s="5">
        <v>37.5</v>
      </c>
      <c r="I40" s="5" t="s">
        <v>60</v>
      </c>
      <c r="J40" s="5"/>
      <c r="K40" s="5"/>
      <c r="L40" s="5">
        <v>42.9</v>
      </c>
      <c r="M40" s="5" t="s">
        <v>60</v>
      </c>
      <c r="N40" s="5">
        <v>42.92</v>
      </c>
      <c r="O40" s="5" t="s">
        <v>58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6"/>
      <c r="AD40" s="5"/>
      <c r="AE40" s="6"/>
      <c r="AF40" s="5"/>
      <c r="AG40" s="6"/>
      <c r="AH40" s="5"/>
      <c r="AI40" s="6"/>
      <c r="AJ40" s="5"/>
      <c r="AK40" s="6"/>
      <c r="AL40" s="7"/>
    </row>
    <row r="41" spans="1:38" s="8" customFormat="1">
      <c r="A41" s="2">
        <v>39</v>
      </c>
      <c r="B41" s="61" t="s">
        <v>100</v>
      </c>
      <c r="C41" s="61" t="s">
        <v>101</v>
      </c>
      <c r="D41" s="3" t="s">
        <v>59</v>
      </c>
      <c r="E41" s="9">
        <v>3</v>
      </c>
      <c r="F41" s="45">
        <f t="shared" si="2"/>
        <v>119.53999999999999</v>
      </c>
      <c r="G41" s="47">
        <f t="shared" si="3"/>
        <v>39.846666666666664</v>
      </c>
      <c r="H41" s="5">
        <v>41.93</v>
      </c>
      <c r="I41" s="5" t="s">
        <v>108</v>
      </c>
      <c r="J41" s="5">
        <v>43.23</v>
      </c>
      <c r="K41" s="5" t="s">
        <v>108</v>
      </c>
      <c r="L41" s="5">
        <v>34.380000000000003</v>
      </c>
      <c r="M41" s="5" t="s">
        <v>108</v>
      </c>
      <c r="N41" s="5" t="s">
        <v>253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6"/>
      <c r="AD41" s="5"/>
      <c r="AE41" s="6"/>
      <c r="AF41" s="5"/>
      <c r="AG41" s="6"/>
      <c r="AH41" s="5"/>
      <c r="AI41" s="6"/>
      <c r="AJ41" s="5"/>
      <c r="AK41" s="6"/>
      <c r="AL41" s="7"/>
    </row>
    <row r="42" spans="1:38" s="8" customFormat="1">
      <c r="A42" s="2"/>
      <c r="B42" s="61" t="s">
        <v>189</v>
      </c>
      <c r="C42" s="61" t="s">
        <v>190</v>
      </c>
      <c r="D42" s="3" t="s">
        <v>108</v>
      </c>
      <c r="E42" s="24">
        <v>3</v>
      </c>
      <c r="F42" s="45">
        <f t="shared" si="2"/>
        <v>119.53999999999999</v>
      </c>
      <c r="G42" s="47">
        <f t="shared" si="3"/>
        <v>39.846666666666664</v>
      </c>
      <c r="H42" s="12">
        <v>41.93</v>
      </c>
      <c r="I42" s="12" t="s">
        <v>59</v>
      </c>
      <c r="J42" s="16">
        <v>43.23</v>
      </c>
      <c r="K42" s="16" t="s">
        <v>59</v>
      </c>
      <c r="L42" s="5">
        <v>34.380000000000003</v>
      </c>
      <c r="M42" s="5" t="s">
        <v>59</v>
      </c>
      <c r="N42" s="5" t="s">
        <v>253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6"/>
      <c r="AD42" s="5"/>
      <c r="AE42" s="6"/>
      <c r="AF42" s="5"/>
      <c r="AG42" s="6"/>
      <c r="AH42" s="5"/>
      <c r="AI42" s="6"/>
      <c r="AJ42" s="5"/>
      <c r="AK42" s="6"/>
      <c r="AL42" s="7"/>
    </row>
    <row r="43" spans="1:38" s="8" customFormat="1">
      <c r="A43" s="2">
        <v>41</v>
      </c>
      <c r="B43" s="61" t="s">
        <v>112</v>
      </c>
      <c r="C43" s="61" t="s">
        <v>74</v>
      </c>
      <c r="D43" s="3" t="s">
        <v>27</v>
      </c>
      <c r="E43" s="9">
        <v>2</v>
      </c>
      <c r="F43" s="45">
        <f t="shared" si="2"/>
        <v>117.92</v>
      </c>
      <c r="G43" s="47">
        <f t="shared" si="3"/>
        <v>58.96</v>
      </c>
      <c r="H43" s="5">
        <v>55.99</v>
      </c>
      <c r="I43" s="5" t="s">
        <v>16</v>
      </c>
      <c r="J43" s="5"/>
      <c r="K43" s="5"/>
      <c r="L43" s="5">
        <v>61.93</v>
      </c>
      <c r="M43" s="5" t="s">
        <v>16</v>
      </c>
      <c r="N43" s="5" t="s">
        <v>253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6"/>
      <c r="AD43" s="5"/>
      <c r="AE43" s="6"/>
      <c r="AF43" s="5"/>
      <c r="AG43" s="6"/>
      <c r="AH43" s="5"/>
      <c r="AI43" s="6"/>
      <c r="AJ43" s="5"/>
      <c r="AK43" s="6"/>
      <c r="AL43" s="7"/>
    </row>
    <row r="44" spans="1:38" s="8" customFormat="1">
      <c r="A44" s="2">
        <v>42</v>
      </c>
      <c r="B44" s="61" t="s">
        <v>80</v>
      </c>
      <c r="C44" s="61" t="s">
        <v>81</v>
      </c>
      <c r="D44" s="3" t="s">
        <v>48</v>
      </c>
      <c r="E44" s="9">
        <v>2</v>
      </c>
      <c r="F44" s="45">
        <f t="shared" si="2"/>
        <v>104.43</v>
      </c>
      <c r="G44" s="47">
        <f t="shared" si="3"/>
        <v>52.215000000000003</v>
      </c>
      <c r="H44" s="5">
        <v>48.96</v>
      </c>
      <c r="I44" s="5" t="s">
        <v>83</v>
      </c>
      <c r="J44" s="5">
        <v>55.47</v>
      </c>
      <c r="K44" s="5" t="s">
        <v>83</v>
      </c>
      <c r="L44" s="5"/>
      <c r="M44" s="5"/>
      <c r="N44" s="5" t="s">
        <v>253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6"/>
      <c r="AD44" s="5"/>
      <c r="AE44" s="6"/>
      <c r="AF44" s="5"/>
      <c r="AG44" s="6"/>
      <c r="AH44" s="5"/>
      <c r="AI44" s="6"/>
      <c r="AJ44" s="5"/>
      <c r="AK44" s="6"/>
      <c r="AL44" s="7"/>
    </row>
    <row r="45" spans="1:38" s="8" customFormat="1">
      <c r="A45" s="2">
        <v>43</v>
      </c>
      <c r="B45" s="61" t="s">
        <v>131</v>
      </c>
      <c r="C45" s="61" t="s">
        <v>132</v>
      </c>
      <c r="D45" s="3" t="s">
        <v>76</v>
      </c>
      <c r="E45" s="9">
        <v>2</v>
      </c>
      <c r="F45" s="45">
        <f t="shared" si="2"/>
        <v>103.65</v>
      </c>
      <c r="G45" s="47">
        <f t="shared" si="3"/>
        <v>51.825000000000003</v>
      </c>
      <c r="H45" s="5">
        <v>56.77</v>
      </c>
      <c r="I45" s="5" t="s">
        <v>37</v>
      </c>
      <c r="J45" s="5">
        <v>46.88</v>
      </c>
      <c r="K45" s="5" t="s">
        <v>37</v>
      </c>
      <c r="L45" s="5"/>
      <c r="M45" s="5"/>
      <c r="N45" s="5" t="s">
        <v>253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6"/>
      <c r="AD45" s="5"/>
      <c r="AE45" s="6"/>
      <c r="AF45" s="5"/>
      <c r="AG45" s="6"/>
      <c r="AH45" s="5"/>
      <c r="AI45" s="6"/>
      <c r="AJ45" s="5"/>
      <c r="AK45" s="6"/>
      <c r="AL45" s="15"/>
    </row>
    <row r="46" spans="1:38" s="8" customFormat="1">
      <c r="A46" s="2">
        <v>44</v>
      </c>
      <c r="B46" s="49" t="s">
        <v>243</v>
      </c>
      <c r="C46" s="49" t="s">
        <v>244</v>
      </c>
      <c r="D46" s="8" t="s">
        <v>245</v>
      </c>
      <c r="E46" s="9">
        <v>2</v>
      </c>
      <c r="F46" s="45">
        <f t="shared" si="2"/>
        <v>95.83</v>
      </c>
      <c r="G46" s="47">
        <f t="shared" si="3"/>
        <v>47.914999999999999</v>
      </c>
      <c r="H46" s="13">
        <v>46.61</v>
      </c>
      <c r="I46" s="24" t="s">
        <v>248</v>
      </c>
      <c r="J46" s="24"/>
      <c r="K46" s="24"/>
      <c r="L46" s="24">
        <v>49.22</v>
      </c>
      <c r="M46" s="24" t="s">
        <v>248</v>
      </c>
      <c r="N46" s="13" t="s">
        <v>253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6"/>
      <c r="AD46" s="5"/>
      <c r="AE46" s="6"/>
      <c r="AF46" s="5"/>
      <c r="AG46" s="6"/>
      <c r="AH46" s="5"/>
      <c r="AI46" s="6"/>
      <c r="AJ46" s="5"/>
      <c r="AK46" s="6"/>
      <c r="AL46" s="15"/>
    </row>
    <row r="47" spans="1:38" s="8" customFormat="1">
      <c r="A47" s="2"/>
      <c r="B47" s="49" t="s">
        <v>246</v>
      </c>
      <c r="C47" s="49" t="s">
        <v>247</v>
      </c>
      <c r="D47" s="8" t="s">
        <v>248</v>
      </c>
      <c r="E47" s="24">
        <v>2</v>
      </c>
      <c r="F47" s="45">
        <f t="shared" si="2"/>
        <v>95.83</v>
      </c>
      <c r="G47" s="47">
        <f t="shared" si="3"/>
        <v>47.914999999999999</v>
      </c>
      <c r="H47" s="13">
        <v>46.61</v>
      </c>
      <c r="I47" s="24" t="s">
        <v>245</v>
      </c>
      <c r="J47" s="24"/>
      <c r="K47" s="24"/>
      <c r="L47" s="24">
        <v>49.22</v>
      </c>
      <c r="M47" s="24" t="s">
        <v>245</v>
      </c>
      <c r="N47" s="13" t="s">
        <v>253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6"/>
      <c r="AD47" s="5"/>
      <c r="AE47" s="6"/>
      <c r="AF47" s="5"/>
      <c r="AG47" s="6"/>
      <c r="AH47" s="5"/>
      <c r="AI47" s="6"/>
      <c r="AJ47" s="5"/>
      <c r="AK47" s="6"/>
      <c r="AL47" s="15"/>
    </row>
    <row r="48" spans="1:38" s="8" customFormat="1">
      <c r="A48" s="2">
        <v>46</v>
      </c>
      <c r="B48" s="58" t="s">
        <v>252</v>
      </c>
      <c r="C48" s="58" t="s">
        <v>191</v>
      </c>
      <c r="D48" s="14" t="s">
        <v>251</v>
      </c>
      <c r="E48" s="24">
        <v>1</v>
      </c>
      <c r="F48" s="45">
        <f t="shared" si="2"/>
        <v>66.48</v>
      </c>
      <c r="G48" s="47">
        <f t="shared" si="3"/>
        <v>66.48</v>
      </c>
      <c r="H48" s="5"/>
      <c r="I48" s="5"/>
      <c r="J48" s="5"/>
      <c r="K48" s="5"/>
      <c r="L48" s="5">
        <v>66.48</v>
      </c>
      <c r="M48" s="5" t="s">
        <v>82</v>
      </c>
      <c r="N48" s="5" t="s">
        <v>253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6"/>
      <c r="AD48" s="5"/>
      <c r="AE48" s="6"/>
      <c r="AF48" s="5"/>
      <c r="AG48" s="6"/>
      <c r="AH48" s="13"/>
      <c r="AJ48" s="5"/>
      <c r="AK48" s="6"/>
      <c r="AL48" s="7"/>
    </row>
    <row r="49" spans="1:39" s="8" customFormat="1">
      <c r="A49" s="2">
        <v>47</v>
      </c>
      <c r="B49" s="61" t="s">
        <v>35</v>
      </c>
      <c r="C49" s="61" t="s">
        <v>36</v>
      </c>
      <c r="D49" s="3" t="s">
        <v>15</v>
      </c>
      <c r="E49" s="9">
        <v>1</v>
      </c>
      <c r="F49" s="45">
        <f t="shared" si="2"/>
        <v>58.52</v>
      </c>
      <c r="G49" s="47">
        <f t="shared" si="3"/>
        <v>58.52</v>
      </c>
      <c r="H49" s="5"/>
      <c r="I49" s="5"/>
      <c r="J49" s="5">
        <v>58.52</v>
      </c>
      <c r="K49" s="5" t="s">
        <v>12</v>
      </c>
      <c r="L49" s="5"/>
      <c r="M49" s="5"/>
      <c r="N49" s="5" t="s">
        <v>253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6"/>
      <c r="AD49" s="5"/>
      <c r="AE49" s="6"/>
      <c r="AF49" s="5"/>
      <c r="AG49" s="6"/>
      <c r="AH49" s="5"/>
      <c r="AI49" s="6"/>
      <c r="AJ49" s="5"/>
      <c r="AK49" s="6"/>
      <c r="AL49" s="7"/>
    </row>
    <row r="50" spans="1:39" s="8" customFormat="1">
      <c r="A50" s="2">
        <v>48</v>
      </c>
      <c r="B50" s="61" t="s">
        <v>273</v>
      </c>
      <c r="C50" s="61" t="s">
        <v>36</v>
      </c>
      <c r="D50" s="3" t="s">
        <v>274</v>
      </c>
      <c r="E50" s="24">
        <v>1</v>
      </c>
      <c r="F50" s="45">
        <f t="shared" si="2"/>
        <v>57.95</v>
      </c>
      <c r="G50" s="47">
        <f t="shared" si="3"/>
        <v>57.95</v>
      </c>
      <c r="H50" s="12"/>
      <c r="I50" s="12"/>
      <c r="J50" s="5"/>
      <c r="K50" s="5"/>
      <c r="L50" s="5"/>
      <c r="M50" s="5"/>
      <c r="N50" s="5">
        <v>57.95</v>
      </c>
      <c r="O50" s="5" t="s">
        <v>275</v>
      </c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6"/>
      <c r="AD50" s="5"/>
      <c r="AE50" s="6"/>
      <c r="AF50" s="5"/>
      <c r="AG50" s="6"/>
      <c r="AH50" s="5"/>
      <c r="AI50" s="6"/>
      <c r="AJ50" s="5"/>
      <c r="AK50" s="6"/>
      <c r="AL50" s="7"/>
    </row>
    <row r="51" spans="1:39" s="8" customFormat="1">
      <c r="A51" s="2"/>
      <c r="B51" s="61" t="s">
        <v>273</v>
      </c>
      <c r="C51" s="61" t="s">
        <v>276</v>
      </c>
      <c r="D51" s="3" t="s">
        <v>275</v>
      </c>
      <c r="E51" s="24">
        <v>1</v>
      </c>
      <c r="F51" s="45">
        <f t="shared" si="2"/>
        <v>57.95</v>
      </c>
      <c r="G51" s="47">
        <f t="shared" si="3"/>
        <v>57.95</v>
      </c>
      <c r="H51" s="12"/>
      <c r="I51" s="12"/>
      <c r="J51" s="5"/>
      <c r="K51" s="5"/>
      <c r="L51" s="5"/>
      <c r="M51" s="5"/>
      <c r="N51" s="5">
        <v>57.95</v>
      </c>
      <c r="O51" s="5" t="s">
        <v>274</v>
      </c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6"/>
      <c r="AD51" s="5"/>
      <c r="AE51" s="6"/>
      <c r="AF51" s="12"/>
      <c r="AG51" s="24"/>
      <c r="AH51" s="5"/>
      <c r="AI51" s="6"/>
      <c r="AJ51" s="5"/>
      <c r="AK51" s="6"/>
      <c r="AL51" s="7"/>
    </row>
    <row r="52" spans="1:39" s="8" customFormat="1">
      <c r="A52" s="2">
        <v>50</v>
      </c>
      <c r="B52" s="61" t="s">
        <v>160</v>
      </c>
      <c r="C52" s="61" t="s">
        <v>161</v>
      </c>
      <c r="D52" s="3" t="s">
        <v>14</v>
      </c>
      <c r="E52" s="9">
        <v>1</v>
      </c>
      <c r="F52" s="45">
        <f t="shared" si="2"/>
        <v>54.77</v>
      </c>
      <c r="G52" s="47">
        <f t="shared" si="3"/>
        <v>54.77</v>
      </c>
      <c r="H52" s="5"/>
      <c r="I52" s="5"/>
      <c r="J52" s="25"/>
      <c r="K52" s="25"/>
      <c r="L52" s="5"/>
      <c r="M52" s="5"/>
      <c r="N52" s="5">
        <v>54.77</v>
      </c>
      <c r="O52" s="5" t="s">
        <v>264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6"/>
      <c r="AD52" s="5"/>
      <c r="AE52" s="6"/>
      <c r="AF52" s="5"/>
      <c r="AG52" s="6"/>
      <c r="AH52" s="5"/>
      <c r="AI52" s="6"/>
      <c r="AJ52" s="5"/>
      <c r="AK52" s="6"/>
      <c r="AL52" s="7"/>
    </row>
    <row r="53" spans="1:39" s="8" customFormat="1">
      <c r="A53" s="2">
        <v>51</v>
      </c>
      <c r="B53" s="61" t="s">
        <v>270</v>
      </c>
      <c r="C53" s="61" t="s">
        <v>271</v>
      </c>
      <c r="D53" s="3" t="s">
        <v>272</v>
      </c>
      <c r="E53" s="9">
        <v>1</v>
      </c>
      <c r="F53" s="45">
        <f t="shared" si="2"/>
        <v>54.77</v>
      </c>
      <c r="G53" s="47">
        <f t="shared" si="3"/>
        <v>54.77</v>
      </c>
      <c r="H53" s="5"/>
      <c r="I53" s="5"/>
      <c r="J53" s="25"/>
      <c r="K53" s="25"/>
      <c r="L53" s="5"/>
      <c r="M53" s="5"/>
      <c r="N53" s="5">
        <v>54.77</v>
      </c>
      <c r="O53" s="5" t="s">
        <v>14</v>
      </c>
      <c r="P53" s="5"/>
      <c r="Q53" s="5"/>
      <c r="R53" s="16"/>
      <c r="S53" s="16"/>
      <c r="T53" s="5"/>
      <c r="U53" s="5"/>
      <c r="V53" s="5"/>
      <c r="W53" s="5"/>
      <c r="X53" s="5"/>
      <c r="Y53" s="5"/>
      <c r="Z53" s="5"/>
      <c r="AA53" s="5"/>
      <c r="AB53" s="5"/>
      <c r="AC53" s="6"/>
      <c r="AD53" s="5"/>
      <c r="AE53" s="6"/>
      <c r="AF53" s="5"/>
      <c r="AG53" s="6"/>
      <c r="AH53" s="5"/>
      <c r="AI53" s="6"/>
      <c r="AJ53" s="5"/>
      <c r="AK53" s="6"/>
      <c r="AL53" s="7"/>
    </row>
    <row r="54" spans="1:39" s="8" customFormat="1">
      <c r="A54" s="2">
        <v>52</v>
      </c>
      <c r="B54" s="61" t="s">
        <v>195</v>
      </c>
      <c r="C54" s="61" t="s">
        <v>196</v>
      </c>
      <c r="D54" s="3" t="s">
        <v>197</v>
      </c>
      <c r="E54" s="9">
        <v>1</v>
      </c>
      <c r="F54" s="45">
        <f t="shared" si="2"/>
        <v>52.08</v>
      </c>
      <c r="G54" s="47">
        <f t="shared" si="3"/>
        <v>52.08</v>
      </c>
      <c r="H54" s="5"/>
      <c r="I54" s="5"/>
      <c r="J54" s="5"/>
      <c r="K54" s="5"/>
      <c r="L54" s="5"/>
      <c r="M54" s="5"/>
      <c r="N54" s="5">
        <v>52.08</v>
      </c>
      <c r="O54" s="5" t="s">
        <v>198</v>
      </c>
      <c r="P54" s="5"/>
      <c r="Q54" s="5"/>
      <c r="R54" s="16"/>
      <c r="S54" s="16"/>
      <c r="T54" s="5"/>
      <c r="U54" s="5"/>
      <c r="V54" s="5"/>
      <c r="W54" s="5"/>
      <c r="X54" s="5"/>
      <c r="Y54" s="5"/>
      <c r="Z54" s="5"/>
      <c r="AA54" s="5"/>
      <c r="AB54" s="5"/>
      <c r="AC54" s="6"/>
      <c r="AD54" s="5"/>
      <c r="AE54" s="6"/>
      <c r="AF54" s="5"/>
      <c r="AG54" s="6"/>
      <c r="AH54" s="5"/>
      <c r="AI54" s="6"/>
      <c r="AJ54" s="5"/>
      <c r="AK54" s="6"/>
      <c r="AL54" s="7"/>
    </row>
    <row r="55" spans="1:39" s="8" customFormat="1">
      <c r="A55" s="2"/>
      <c r="B55" s="61" t="s">
        <v>200</v>
      </c>
      <c r="C55" s="61" t="s">
        <v>201</v>
      </c>
      <c r="D55" s="3" t="s">
        <v>198</v>
      </c>
      <c r="E55" s="9">
        <v>1</v>
      </c>
      <c r="F55" s="45">
        <f t="shared" si="2"/>
        <v>52.08</v>
      </c>
      <c r="G55" s="47">
        <f t="shared" si="3"/>
        <v>52.08</v>
      </c>
      <c r="H55" s="5"/>
      <c r="I55" s="5"/>
      <c r="J55" s="5"/>
      <c r="K55" s="5"/>
      <c r="L55" s="5"/>
      <c r="M55" s="5"/>
      <c r="N55" s="5">
        <v>52.08</v>
      </c>
      <c r="O55" s="5" t="s">
        <v>197</v>
      </c>
      <c r="P55" s="5"/>
      <c r="Q55" s="5"/>
      <c r="R55" s="16"/>
      <c r="S55" s="16"/>
      <c r="T55" s="5"/>
      <c r="U55" s="5"/>
      <c r="V55" s="5"/>
      <c r="W55" s="5"/>
      <c r="X55" s="5"/>
      <c r="Y55" s="5"/>
      <c r="Z55" s="5"/>
      <c r="AA55" s="5"/>
      <c r="AB55" s="5"/>
      <c r="AC55" s="6"/>
      <c r="AD55" s="5"/>
      <c r="AE55" s="6"/>
      <c r="AF55" s="5"/>
      <c r="AG55" s="6"/>
      <c r="AH55" s="5"/>
      <c r="AI55" s="6"/>
      <c r="AJ55" s="5"/>
      <c r="AK55" s="6"/>
      <c r="AL55" s="7"/>
    </row>
    <row r="56" spans="1:39" s="8" customFormat="1">
      <c r="A56" s="2">
        <v>54</v>
      </c>
      <c r="B56" s="61" t="s">
        <v>265</v>
      </c>
      <c r="C56" s="61" t="s">
        <v>266</v>
      </c>
      <c r="D56" s="3"/>
      <c r="E56" s="9">
        <v>1</v>
      </c>
      <c r="F56" s="45">
        <f t="shared" si="2"/>
        <v>51.88</v>
      </c>
      <c r="G56" s="47">
        <f t="shared" si="3"/>
        <v>51.88</v>
      </c>
      <c r="H56" s="5"/>
      <c r="I56" s="5"/>
      <c r="J56" s="5"/>
      <c r="K56" s="5"/>
      <c r="L56" s="5"/>
      <c r="M56" s="5"/>
      <c r="N56" s="5">
        <v>51.88</v>
      </c>
      <c r="O56" s="8" t="s">
        <v>269</v>
      </c>
      <c r="P56" s="5"/>
      <c r="Q56" s="5"/>
      <c r="R56" s="16"/>
      <c r="S56" s="16"/>
      <c r="T56" s="5"/>
      <c r="U56" s="5"/>
      <c r="V56" s="5"/>
      <c r="W56" s="5"/>
      <c r="X56" s="5"/>
      <c r="Y56" s="5"/>
      <c r="Z56" s="5"/>
      <c r="AA56" s="5"/>
      <c r="AB56" s="5"/>
      <c r="AC56" s="6"/>
      <c r="AD56" s="5"/>
      <c r="AE56" s="6"/>
      <c r="AF56" s="5"/>
      <c r="AG56" s="6"/>
      <c r="AH56" s="5"/>
      <c r="AI56" s="6"/>
      <c r="AJ56" s="5"/>
      <c r="AK56" s="6"/>
      <c r="AL56" s="7"/>
    </row>
    <row r="57" spans="1:39" s="8" customFormat="1">
      <c r="A57" s="2"/>
      <c r="B57" s="61" t="s">
        <v>267</v>
      </c>
      <c r="C57" s="61" t="s">
        <v>107</v>
      </c>
      <c r="D57" s="3"/>
      <c r="E57" s="9">
        <v>1</v>
      </c>
      <c r="F57" s="45">
        <f t="shared" si="2"/>
        <v>51.88</v>
      </c>
      <c r="G57" s="47">
        <f t="shared" si="3"/>
        <v>51.88</v>
      </c>
      <c r="H57" s="5"/>
      <c r="I57" s="5"/>
      <c r="J57" s="5"/>
      <c r="K57" s="5"/>
      <c r="L57" s="5"/>
      <c r="M57" s="5"/>
      <c r="N57" s="70">
        <v>51.88</v>
      </c>
      <c r="O57" s="52" t="s">
        <v>268</v>
      </c>
      <c r="P57" s="5"/>
      <c r="Q57" s="5"/>
      <c r="R57" s="16"/>
      <c r="S57" s="16"/>
      <c r="T57" s="5"/>
      <c r="U57" s="5"/>
      <c r="V57" s="5"/>
      <c r="W57" s="5"/>
      <c r="X57" s="5"/>
      <c r="Y57" s="5"/>
      <c r="Z57" s="5"/>
      <c r="AA57" s="5"/>
      <c r="AB57" s="5"/>
      <c r="AC57" s="6"/>
      <c r="AD57" s="5"/>
      <c r="AE57" s="6"/>
      <c r="AF57" s="5"/>
      <c r="AG57" s="6"/>
      <c r="AH57" s="5"/>
      <c r="AI57" s="6"/>
      <c r="AJ57" s="5"/>
      <c r="AK57" s="6"/>
      <c r="AL57" s="7"/>
    </row>
    <row r="58" spans="1:39" s="8" customFormat="1">
      <c r="A58" s="2">
        <v>56</v>
      </c>
      <c r="B58" s="8" t="s">
        <v>80</v>
      </c>
      <c r="C58" s="61" t="s">
        <v>260</v>
      </c>
      <c r="D58" s="3" t="s">
        <v>262</v>
      </c>
      <c r="E58" s="24">
        <v>1</v>
      </c>
      <c r="F58" s="45">
        <f t="shared" si="2"/>
        <v>50.21</v>
      </c>
      <c r="G58" s="47">
        <f t="shared" si="3"/>
        <v>50.21</v>
      </c>
      <c r="H58" s="5"/>
      <c r="I58" s="5"/>
      <c r="J58" s="5"/>
      <c r="K58" s="5"/>
      <c r="L58" s="5"/>
      <c r="M58" s="68"/>
      <c r="N58" s="5">
        <v>50.21</v>
      </c>
      <c r="O58" s="5" t="s">
        <v>263</v>
      </c>
      <c r="P58" s="69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6"/>
      <c r="AD58" s="5"/>
      <c r="AE58" s="6"/>
      <c r="AF58" s="5"/>
      <c r="AG58" s="6"/>
      <c r="AH58" s="5"/>
      <c r="AI58" s="6"/>
      <c r="AJ58" s="5"/>
      <c r="AK58" s="6"/>
      <c r="AL58" s="7"/>
    </row>
    <row r="59" spans="1:39" s="8" customFormat="1">
      <c r="A59" s="2"/>
      <c r="B59" s="61" t="s">
        <v>182</v>
      </c>
      <c r="C59" s="61" t="s">
        <v>261</v>
      </c>
      <c r="D59" s="3" t="s">
        <v>263</v>
      </c>
      <c r="E59" s="24">
        <v>1</v>
      </c>
      <c r="F59" s="45">
        <f t="shared" si="2"/>
        <v>50.21</v>
      </c>
      <c r="G59" s="47">
        <f t="shared" si="3"/>
        <v>50.21</v>
      </c>
      <c r="H59" s="5"/>
      <c r="I59" s="5"/>
      <c r="J59" s="5"/>
      <c r="K59" s="5"/>
      <c r="L59" s="5"/>
      <c r="M59" s="5"/>
      <c r="N59" s="71">
        <v>50.21</v>
      </c>
      <c r="O59" s="71" t="s">
        <v>262</v>
      </c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6"/>
      <c r="AD59" s="5"/>
      <c r="AE59" s="6"/>
      <c r="AF59" s="5"/>
      <c r="AG59" s="6"/>
      <c r="AH59" s="5"/>
      <c r="AI59" s="6"/>
      <c r="AJ59" s="5"/>
      <c r="AK59" s="6"/>
      <c r="AL59" s="7"/>
    </row>
    <row r="60" spans="1:39" s="8" customFormat="1">
      <c r="A60" s="2">
        <v>58</v>
      </c>
      <c r="B60" s="61" t="s">
        <v>129</v>
      </c>
      <c r="C60" s="61" t="s">
        <v>130</v>
      </c>
      <c r="D60" s="3" t="s">
        <v>38</v>
      </c>
      <c r="E60" s="9">
        <v>1</v>
      </c>
      <c r="F60" s="45">
        <f t="shared" ref="F60:F91" si="4">SUM(H60:AM60)-(0+0)</f>
        <v>49.38</v>
      </c>
      <c r="G60" s="47">
        <f t="shared" si="3"/>
        <v>49.38</v>
      </c>
      <c r="H60" s="24"/>
      <c r="I60" s="24"/>
      <c r="J60" s="24"/>
      <c r="K60" s="24"/>
      <c r="L60" s="24"/>
      <c r="M60" s="24"/>
      <c r="N60" s="13">
        <v>49.38</v>
      </c>
      <c r="O60" s="24" t="s">
        <v>33</v>
      </c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6"/>
      <c r="AD60" s="5"/>
      <c r="AE60" s="6"/>
      <c r="AF60" s="5"/>
      <c r="AG60" s="6"/>
      <c r="AH60" s="5"/>
      <c r="AI60" s="6"/>
      <c r="AJ60" s="5"/>
      <c r="AK60" s="6"/>
      <c r="AL60" s="7"/>
    </row>
    <row r="61" spans="1:39">
      <c r="A61" s="2">
        <v>59</v>
      </c>
      <c r="B61" s="61" t="s">
        <v>257</v>
      </c>
      <c r="C61" s="61" t="s">
        <v>258</v>
      </c>
      <c r="D61" s="3" t="s">
        <v>259</v>
      </c>
      <c r="E61" s="24">
        <v>1</v>
      </c>
      <c r="F61" s="45">
        <f t="shared" si="4"/>
        <v>46.82</v>
      </c>
      <c r="G61" s="47">
        <f t="shared" si="3"/>
        <v>46.82</v>
      </c>
      <c r="H61" s="5"/>
      <c r="I61" s="5"/>
      <c r="J61" s="5"/>
      <c r="K61" s="5"/>
      <c r="L61" s="5"/>
      <c r="M61" s="5"/>
      <c r="N61" s="5">
        <v>46.82</v>
      </c>
      <c r="O61" s="5" t="s">
        <v>116</v>
      </c>
      <c r="P61" s="5"/>
      <c r="Q61" s="5"/>
      <c r="R61" s="5"/>
      <c r="S61" s="5"/>
      <c r="T61" s="5"/>
      <c r="U61" s="5"/>
      <c r="V61" s="5"/>
      <c r="W61" s="5"/>
      <c r="X61" s="12"/>
      <c r="Y61" s="4"/>
      <c r="Z61" s="5"/>
      <c r="AA61" s="5"/>
      <c r="AB61" s="5"/>
      <c r="AC61" s="6"/>
      <c r="AD61" s="5"/>
      <c r="AE61" s="6"/>
      <c r="AF61" s="5"/>
      <c r="AG61" s="6"/>
      <c r="AH61" s="5"/>
      <c r="AI61" s="6"/>
      <c r="AJ61" s="5"/>
      <c r="AK61" s="6"/>
      <c r="AL61" s="19"/>
      <c r="AM61" s="17"/>
    </row>
    <row r="62" spans="1:39" s="8" customFormat="1">
      <c r="A62" s="2">
        <v>60</v>
      </c>
      <c r="B62" s="61" t="s">
        <v>184</v>
      </c>
      <c r="C62" s="61" t="s">
        <v>36</v>
      </c>
      <c r="D62" s="3" t="s">
        <v>56</v>
      </c>
      <c r="E62" s="9">
        <v>1</v>
      </c>
      <c r="F62" s="45">
        <f t="shared" si="4"/>
        <v>42.61</v>
      </c>
      <c r="G62" s="47">
        <f t="shared" si="3"/>
        <v>42.61</v>
      </c>
      <c r="H62" s="5"/>
      <c r="I62" s="5"/>
      <c r="J62" s="5">
        <v>42.61</v>
      </c>
      <c r="K62" s="5" t="s">
        <v>55</v>
      </c>
      <c r="L62" s="5"/>
      <c r="M62" s="5"/>
      <c r="N62" s="5" t="s">
        <v>253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6"/>
      <c r="AD62" s="5"/>
      <c r="AE62" s="6"/>
      <c r="AF62" s="5"/>
      <c r="AG62" s="6"/>
      <c r="AH62" s="5"/>
      <c r="AI62" s="6"/>
      <c r="AJ62" s="5"/>
      <c r="AK62" s="6"/>
      <c r="AL62" s="7"/>
    </row>
    <row r="63" spans="1:39" s="8" customFormat="1">
      <c r="A63" s="2">
        <v>61</v>
      </c>
      <c r="B63" s="61" t="s">
        <v>256</v>
      </c>
      <c r="C63" s="61" t="s">
        <v>122</v>
      </c>
      <c r="D63" s="3"/>
      <c r="E63" s="24">
        <v>1</v>
      </c>
      <c r="F63" s="45">
        <f t="shared" si="4"/>
        <v>36.46</v>
      </c>
      <c r="G63" s="47">
        <f t="shared" si="3"/>
        <v>36.46</v>
      </c>
      <c r="H63" s="5"/>
      <c r="I63" s="5"/>
      <c r="J63" s="5"/>
      <c r="K63" s="5"/>
      <c r="L63" s="5"/>
      <c r="M63" s="5"/>
      <c r="N63" s="5">
        <v>36.46</v>
      </c>
      <c r="O63" s="5" t="s">
        <v>117</v>
      </c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6"/>
      <c r="AD63" s="5"/>
      <c r="AE63" s="6"/>
      <c r="AF63" s="5"/>
      <c r="AG63" s="6"/>
      <c r="AH63" s="5"/>
      <c r="AI63" s="6"/>
      <c r="AJ63" s="5"/>
      <c r="AK63" s="6"/>
      <c r="AL63" s="7"/>
    </row>
    <row r="64" spans="1:39" s="8" customFormat="1">
      <c r="A64" s="2">
        <v>62</v>
      </c>
      <c r="B64" s="61" t="s">
        <v>96</v>
      </c>
      <c r="C64" s="61" t="s">
        <v>97</v>
      </c>
      <c r="D64" s="3" t="s">
        <v>71</v>
      </c>
      <c r="E64" s="9">
        <v>1</v>
      </c>
      <c r="F64" s="45">
        <f t="shared" si="4"/>
        <v>30.47</v>
      </c>
      <c r="G64" s="47">
        <f t="shared" si="3"/>
        <v>30.47</v>
      </c>
      <c r="H64" s="12">
        <v>30.47</v>
      </c>
      <c r="I64" s="12" t="s">
        <v>65</v>
      </c>
      <c r="J64" s="5"/>
      <c r="K64" s="5"/>
      <c r="L64" s="5"/>
      <c r="M64" s="5"/>
      <c r="N64" s="5" t="s">
        <v>253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6"/>
      <c r="AD64" s="5"/>
      <c r="AE64" s="6"/>
      <c r="AF64" s="5"/>
      <c r="AG64" s="6"/>
      <c r="AH64" s="5"/>
      <c r="AI64" s="6"/>
      <c r="AJ64" s="5"/>
      <c r="AK64" s="6"/>
      <c r="AL64" s="7"/>
    </row>
    <row r="65" spans="1:39" s="8" customFormat="1">
      <c r="A65" s="2"/>
      <c r="B65" s="61" t="s">
        <v>102</v>
      </c>
      <c r="C65" s="61" t="s">
        <v>103</v>
      </c>
      <c r="D65" s="3" t="s">
        <v>65</v>
      </c>
      <c r="E65" s="24">
        <v>1</v>
      </c>
      <c r="F65" s="45">
        <f t="shared" si="4"/>
        <v>30.47</v>
      </c>
      <c r="G65" s="47">
        <f t="shared" si="3"/>
        <v>30.47</v>
      </c>
      <c r="H65" s="5">
        <v>30.47</v>
      </c>
      <c r="I65" s="5" t="s">
        <v>71</v>
      </c>
      <c r="J65" s="5"/>
      <c r="K65" s="5"/>
      <c r="L65" s="5"/>
      <c r="M65" s="5"/>
      <c r="N65" s="5" t="s">
        <v>253</v>
      </c>
      <c r="O65" s="5"/>
      <c r="X65" s="13"/>
      <c r="Z65" s="11"/>
      <c r="AB65" s="11"/>
      <c r="AF65" s="13"/>
      <c r="AG65" s="24"/>
      <c r="AH65" s="13"/>
      <c r="AJ65" s="13"/>
      <c r="AK65" s="24"/>
      <c r="AL65" s="7"/>
    </row>
    <row r="66" spans="1:39" s="8" customFormat="1">
      <c r="A66" s="2"/>
      <c r="B66" s="61" t="s">
        <v>105</v>
      </c>
      <c r="C66" s="61" t="s">
        <v>106</v>
      </c>
      <c r="D66" s="3" t="s">
        <v>23</v>
      </c>
      <c r="E66" s="9">
        <v>1</v>
      </c>
      <c r="F66" s="45">
        <f t="shared" si="4"/>
        <v>0</v>
      </c>
      <c r="G66" s="47">
        <f t="shared" si="3"/>
        <v>0</v>
      </c>
      <c r="H66" s="5"/>
      <c r="I66" s="5"/>
      <c r="J66" s="5"/>
      <c r="K66" s="5"/>
      <c r="L66" s="5"/>
      <c r="M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"/>
      <c r="AD66" s="5"/>
      <c r="AE66" s="6"/>
      <c r="AF66" s="5"/>
      <c r="AG66" s="6"/>
      <c r="AH66" s="5"/>
      <c r="AI66" s="6"/>
      <c r="AJ66" s="5"/>
      <c r="AK66" s="6"/>
      <c r="AL66" s="7"/>
    </row>
    <row r="67" spans="1:39" s="8" customFormat="1">
      <c r="A67" s="2"/>
      <c r="B67" s="61" t="s">
        <v>96</v>
      </c>
      <c r="C67" s="61" t="s">
        <v>111</v>
      </c>
      <c r="D67" s="3" t="s">
        <v>22</v>
      </c>
      <c r="E67" s="24">
        <v>1</v>
      </c>
      <c r="F67" s="45">
        <f t="shared" si="4"/>
        <v>0</v>
      </c>
      <c r="G67" s="47">
        <f t="shared" ref="G67:G98" si="5">F67/E67</f>
        <v>0</v>
      </c>
      <c r="H67" s="5"/>
      <c r="I67" s="5"/>
      <c r="J67" s="5"/>
      <c r="K67" s="5"/>
      <c r="L67" s="5"/>
      <c r="M67" s="5"/>
      <c r="N67" s="5"/>
      <c r="O67" s="5"/>
      <c r="X67" s="13"/>
      <c r="Z67" s="11"/>
      <c r="AF67" s="13"/>
      <c r="AG67" s="24"/>
      <c r="AH67" s="13"/>
      <c r="AI67" s="24"/>
      <c r="AJ67" s="13"/>
      <c r="AK67" s="24"/>
      <c r="AL67" s="7"/>
    </row>
    <row r="68" spans="1:39" s="8" customFormat="1">
      <c r="A68" s="2"/>
      <c r="B68" s="61" t="s">
        <v>113</v>
      </c>
      <c r="C68" s="61" t="s">
        <v>114</v>
      </c>
      <c r="D68" s="3" t="s">
        <v>115</v>
      </c>
      <c r="E68" s="9">
        <v>1</v>
      </c>
      <c r="F68" s="45">
        <f t="shared" si="4"/>
        <v>0</v>
      </c>
      <c r="G68" s="47">
        <f t="shared" si="5"/>
        <v>0</v>
      </c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"/>
      <c r="AD68" s="5"/>
      <c r="AE68" s="6"/>
      <c r="AF68" s="5"/>
      <c r="AG68" s="6"/>
      <c r="AH68" s="5"/>
      <c r="AI68" s="6"/>
      <c r="AJ68" s="5"/>
      <c r="AK68" s="6"/>
      <c r="AL68" s="15"/>
    </row>
    <row r="69" spans="1:39">
      <c r="A69" s="2"/>
      <c r="B69" s="49" t="s">
        <v>121</v>
      </c>
      <c r="C69" s="49" t="s">
        <v>122</v>
      </c>
      <c r="D69" s="8" t="s">
        <v>18</v>
      </c>
      <c r="E69" s="24">
        <v>1</v>
      </c>
      <c r="F69" s="45">
        <f t="shared" si="4"/>
        <v>0</v>
      </c>
      <c r="G69" s="47">
        <f t="shared" si="5"/>
        <v>0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"/>
      <c r="AD69" s="5"/>
      <c r="AE69" s="6"/>
      <c r="AF69" s="5"/>
      <c r="AG69" s="6"/>
      <c r="AH69" s="5"/>
      <c r="AI69" s="6"/>
      <c r="AJ69" s="5"/>
      <c r="AK69" s="6"/>
      <c r="AL69" s="19"/>
      <c r="AM69" s="17"/>
    </row>
    <row r="70" spans="1:39">
      <c r="A70" s="2"/>
      <c r="B70" s="61" t="s">
        <v>19</v>
      </c>
      <c r="C70" s="61" t="s">
        <v>191</v>
      </c>
      <c r="D70" s="3" t="s">
        <v>75</v>
      </c>
      <c r="E70" s="9">
        <v>1</v>
      </c>
      <c r="F70" s="45">
        <f t="shared" si="4"/>
        <v>0</v>
      </c>
      <c r="G70" s="47">
        <f t="shared" si="5"/>
        <v>0</v>
      </c>
      <c r="H70" s="5"/>
      <c r="I70" s="5"/>
      <c r="J70" s="5"/>
      <c r="K70" s="5"/>
      <c r="L70" s="5"/>
      <c r="M70" s="5"/>
      <c r="N70" s="5"/>
      <c r="O70" s="5"/>
      <c r="P70" s="4"/>
      <c r="Q70" s="4"/>
      <c r="R70" s="12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12"/>
      <c r="AG70" s="4"/>
      <c r="AH70" s="12"/>
      <c r="AI70" s="4"/>
      <c r="AJ70" s="12"/>
      <c r="AK70" s="4"/>
      <c r="AL70" s="19"/>
      <c r="AM70" s="17"/>
    </row>
    <row r="71" spans="1:39">
      <c r="A71" s="2"/>
      <c r="B71" s="61" t="s">
        <v>126</v>
      </c>
      <c r="C71" s="61" t="s">
        <v>127</v>
      </c>
      <c r="D71" s="3" t="s">
        <v>118</v>
      </c>
      <c r="E71" s="24">
        <v>1</v>
      </c>
      <c r="F71" s="45">
        <f t="shared" si="4"/>
        <v>0</v>
      </c>
      <c r="G71" s="47">
        <f t="shared" si="5"/>
        <v>0</v>
      </c>
      <c r="H71" s="5"/>
      <c r="I71" s="5"/>
      <c r="J71" s="5"/>
      <c r="K71" s="5"/>
      <c r="L71" s="5"/>
      <c r="M71" s="5"/>
      <c r="N71" s="70"/>
      <c r="O71" s="70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6"/>
      <c r="AD71" s="5"/>
      <c r="AE71" s="6"/>
      <c r="AF71" s="5"/>
      <c r="AG71" s="6"/>
      <c r="AH71" s="5"/>
      <c r="AI71" s="6"/>
      <c r="AJ71" s="5"/>
      <c r="AK71" s="6"/>
      <c r="AL71" s="19"/>
      <c r="AM71" s="17"/>
    </row>
    <row r="72" spans="1:39">
      <c r="A72" s="2"/>
      <c r="B72" s="62" t="s">
        <v>142</v>
      </c>
      <c r="C72" s="61" t="s">
        <v>143</v>
      </c>
      <c r="D72" s="3" t="s">
        <v>123</v>
      </c>
      <c r="E72" s="9">
        <v>1</v>
      </c>
      <c r="F72" s="45">
        <f t="shared" si="4"/>
        <v>0</v>
      </c>
      <c r="G72" s="47">
        <f t="shared" si="5"/>
        <v>0</v>
      </c>
      <c r="H72" s="5"/>
      <c r="I72" s="5"/>
      <c r="J72" s="5"/>
      <c r="K72" s="5"/>
      <c r="L72" s="5"/>
      <c r="M72" s="68"/>
      <c r="N72" s="5"/>
      <c r="O72" s="5"/>
      <c r="P72" s="69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6"/>
      <c r="AD72" s="5"/>
      <c r="AE72" s="6"/>
      <c r="AF72" s="5"/>
      <c r="AG72" s="6"/>
      <c r="AH72" s="5"/>
      <c r="AI72" s="6"/>
      <c r="AJ72" s="5"/>
      <c r="AK72" s="6"/>
      <c r="AL72" s="19"/>
      <c r="AM72" s="17"/>
    </row>
    <row r="73" spans="1:39">
      <c r="A73" s="2"/>
      <c r="B73" s="61" t="s">
        <v>147</v>
      </c>
      <c r="C73" s="61" t="s">
        <v>148</v>
      </c>
      <c r="D73" s="3" t="s">
        <v>24</v>
      </c>
      <c r="E73" s="9">
        <v>1</v>
      </c>
      <c r="F73" s="45">
        <f t="shared" si="4"/>
        <v>0</v>
      </c>
      <c r="G73" s="47">
        <f t="shared" si="5"/>
        <v>0</v>
      </c>
      <c r="H73" s="24"/>
      <c r="I73" s="24"/>
      <c r="J73" s="24"/>
      <c r="K73" s="24"/>
      <c r="L73" s="24"/>
      <c r="M73" s="26"/>
      <c r="N73" s="13"/>
      <c r="O73" s="24"/>
      <c r="P73" s="69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6"/>
      <c r="AD73" s="5"/>
      <c r="AE73" s="6"/>
      <c r="AF73" s="5"/>
      <c r="AG73" s="6"/>
      <c r="AH73" s="5"/>
      <c r="AI73" s="6"/>
      <c r="AJ73" s="5"/>
      <c r="AK73" s="6"/>
      <c r="AL73" s="19"/>
      <c r="AM73" s="17"/>
    </row>
    <row r="74" spans="1:39" s="8" customFormat="1">
      <c r="A74" s="2"/>
      <c r="B74" s="61" t="s">
        <v>149</v>
      </c>
      <c r="C74" s="61" t="s">
        <v>150</v>
      </c>
      <c r="D74" s="3" t="s">
        <v>52</v>
      </c>
      <c r="E74" s="24">
        <v>1</v>
      </c>
      <c r="F74" s="45">
        <f t="shared" si="4"/>
        <v>0</v>
      </c>
      <c r="G74" s="47">
        <f t="shared" si="5"/>
        <v>0</v>
      </c>
      <c r="H74" s="5"/>
      <c r="I74" s="5"/>
      <c r="J74" s="5"/>
      <c r="K74" s="5"/>
      <c r="L74" s="5"/>
      <c r="M74" s="5"/>
      <c r="N74" s="71"/>
      <c r="O74" s="71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6"/>
      <c r="AD74" s="5"/>
      <c r="AE74" s="6"/>
      <c r="AF74" s="5"/>
      <c r="AG74" s="6"/>
      <c r="AH74" s="5"/>
      <c r="AI74" s="6"/>
      <c r="AJ74" s="5"/>
      <c r="AK74" s="6"/>
      <c r="AL74" s="7"/>
    </row>
    <row r="75" spans="1:39" s="8" customFormat="1">
      <c r="A75" s="2"/>
      <c r="B75" s="61" t="s">
        <v>151</v>
      </c>
      <c r="C75" s="61" t="s">
        <v>152</v>
      </c>
      <c r="D75" s="3" t="s">
        <v>32</v>
      </c>
      <c r="E75" s="9">
        <v>1</v>
      </c>
      <c r="F75" s="45">
        <f t="shared" si="4"/>
        <v>0</v>
      </c>
      <c r="G75" s="47">
        <f t="shared" si="5"/>
        <v>0</v>
      </c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6"/>
      <c r="AD75" s="5"/>
      <c r="AE75" s="6"/>
      <c r="AF75" s="5"/>
      <c r="AG75" s="6"/>
      <c r="AH75" s="5"/>
      <c r="AI75" s="6"/>
      <c r="AJ75" s="5"/>
      <c r="AK75" s="6"/>
      <c r="AL75" s="15"/>
    </row>
    <row r="76" spans="1:39" s="8" customFormat="1">
      <c r="A76" s="2"/>
      <c r="B76" s="61" t="s">
        <v>153</v>
      </c>
      <c r="C76" s="61" t="s">
        <v>154</v>
      </c>
      <c r="D76" s="3" t="s">
        <v>92</v>
      </c>
      <c r="E76" s="9">
        <v>1</v>
      </c>
      <c r="F76" s="45">
        <f t="shared" si="4"/>
        <v>0</v>
      </c>
      <c r="G76" s="47">
        <f t="shared" si="5"/>
        <v>0</v>
      </c>
      <c r="H76" s="12"/>
      <c r="I76" s="12"/>
      <c r="J76" s="12"/>
      <c r="K76" s="12"/>
      <c r="L76" s="4"/>
      <c r="M76" s="4"/>
      <c r="N76" s="12"/>
      <c r="O76" s="4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6"/>
      <c r="AD76" s="5"/>
      <c r="AE76" s="6"/>
      <c r="AF76" s="5"/>
      <c r="AG76" s="6"/>
      <c r="AH76" s="5"/>
      <c r="AI76" s="6"/>
      <c r="AJ76" s="5"/>
      <c r="AK76" s="6"/>
      <c r="AL76" s="15"/>
    </row>
    <row r="77" spans="1:39" s="8" customFormat="1">
      <c r="A77" s="2"/>
      <c r="B77" s="61" t="s">
        <v>165</v>
      </c>
      <c r="C77" s="61" t="s">
        <v>166</v>
      </c>
      <c r="D77" s="3" t="s">
        <v>104</v>
      </c>
      <c r="E77" s="24">
        <v>1</v>
      </c>
      <c r="F77" s="45">
        <f t="shared" si="4"/>
        <v>0</v>
      </c>
      <c r="G77" s="47">
        <f t="shared" si="5"/>
        <v>0</v>
      </c>
      <c r="H77" s="5"/>
      <c r="I77" s="5"/>
      <c r="J77" s="5"/>
      <c r="K77" s="5"/>
      <c r="L77" s="5"/>
      <c r="M77" s="5"/>
      <c r="N77" s="13"/>
      <c r="O77" s="24"/>
      <c r="X77" s="13"/>
      <c r="AF77" s="13"/>
      <c r="AG77" s="24"/>
      <c r="AH77" s="13"/>
      <c r="AI77" s="24"/>
      <c r="AJ77" s="13"/>
      <c r="AK77" s="24"/>
      <c r="AL77" s="15"/>
    </row>
    <row r="78" spans="1:39" s="8" customFormat="1">
      <c r="A78" s="2"/>
      <c r="B78" s="61" t="s">
        <v>167</v>
      </c>
      <c r="C78" s="61" t="s">
        <v>168</v>
      </c>
      <c r="D78" s="3" t="s">
        <v>136</v>
      </c>
      <c r="E78" s="9">
        <v>1</v>
      </c>
      <c r="F78" s="45">
        <f t="shared" si="4"/>
        <v>0</v>
      </c>
      <c r="G78" s="47">
        <f t="shared" si="5"/>
        <v>0</v>
      </c>
      <c r="H78" s="5"/>
      <c r="I78" s="5"/>
      <c r="J78" s="5"/>
      <c r="K78" s="5"/>
      <c r="L78" s="5"/>
      <c r="M78" s="5"/>
      <c r="N78" s="5"/>
      <c r="O78" s="5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8"/>
      <c r="AD78" s="18"/>
      <c r="AE78" s="18"/>
      <c r="AF78" s="12"/>
      <c r="AG78" s="18"/>
      <c r="AH78" s="12"/>
      <c r="AI78" s="18"/>
      <c r="AJ78" s="12"/>
      <c r="AK78" s="4"/>
      <c r="AL78" s="15"/>
    </row>
    <row r="79" spans="1:39" s="8" customFormat="1">
      <c r="A79" s="2"/>
      <c r="B79" s="61" t="s">
        <v>46</v>
      </c>
      <c r="C79" s="61" t="s">
        <v>177</v>
      </c>
      <c r="D79" s="3" t="s">
        <v>178</v>
      </c>
      <c r="E79" s="9">
        <v>1</v>
      </c>
      <c r="F79" s="45">
        <f t="shared" si="4"/>
        <v>0</v>
      </c>
      <c r="G79" s="47">
        <f t="shared" si="5"/>
        <v>0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10"/>
      <c r="AD79" s="5"/>
      <c r="AE79" s="10"/>
      <c r="AF79" s="5"/>
      <c r="AG79" s="10"/>
      <c r="AH79" s="5"/>
      <c r="AI79" s="10"/>
      <c r="AJ79" s="5"/>
      <c r="AK79" s="6"/>
      <c r="AL79" s="7"/>
    </row>
    <row r="80" spans="1:39">
      <c r="A80" s="2"/>
      <c r="B80" s="61" t="s">
        <v>46</v>
      </c>
      <c r="C80" s="61" t="s">
        <v>99</v>
      </c>
      <c r="D80" s="3" t="s">
        <v>179</v>
      </c>
      <c r="E80" s="24">
        <v>1</v>
      </c>
      <c r="F80" s="45">
        <f t="shared" si="4"/>
        <v>0</v>
      </c>
      <c r="G80" s="47">
        <f t="shared" si="5"/>
        <v>0</v>
      </c>
      <c r="H80" s="5"/>
      <c r="I80" s="5"/>
      <c r="J80" s="5"/>
      <c r="K80" s="5"/>
      <c r="L80" s="5"/>
      <c r="M80" s="5"/>
      <c r="N80" s="5"/>
      <c r="O80" s="5"/>
      <c r="P80" s="4"/>
      <c r="Q80" s="4"/>
      <c r="R80" s="12"/>
      <c r="S80" s="4"/>
      <c r="T80" s="4"/>
      <c r="U80" s="4"/>
      <c r="V80" s="4"/>
      <c r="W80" s="4"/>
      <c r="X80" s="12"/>
      <c r="Y80" s="4"/>
      <c r="Z80" s="4"/>
      <c r="AA80" s="4"/>
      <c r="AB80" s="4"/>
      <c r="AC80" s="4"/>
      <c r="AD80" s="4"/>
      <c r="AE80" s="4"/>
      <c r="AF80" s="12"/>
      <c r="AG80" s="20"/>
      <c r="AH80" s="12"/>
      <c r="AI80" s="4"/>
      <c r="AJ80" s="12"/>
      <c r="AK80" s="4"/>
      <c r="AL80" s="14"/>
      <c r="AM80" s="17"/>
    </row>
    <row r="81" spans="1:39">
      <c r="A81" s="2"/>
      <c r="B81" s="61" t="s">
        <v>192</v>
      </c>
      <c r="C81" s="61" t="s">
        <v>193</v>
      </c>
      <c r="D81" s="3" t="s">
        <v>144</v>
      </c>
      <c r="E81" s="9">
        <v>1</v>
      </c>
      <c r="F81" s="45">
        <f t="shared" si="4"/>
        <v>0</v>
      </c>
      <c r="G81" s="47">
        <f t="shared" si="5"/>
        <v>0</v>
      </c>
      <c r="H81" s="24"/>
      <c r="I81" s="24"/>
      <c r="J81" s="24"/>
      <c r="K81" s="24"/>
      <c r="L81" s="24"/>
      <c r="M81" s="24"/>
      <c r="N81" s="13"/>
      <c r="O81" s="8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6"/>
      <c r="AD81" s="5"/>
      <c r="AE81" s="6"/>
      <c r="AF81" s="5"/>
      <c r="AG81" s="21"/>
      <c r="AH81" s="5"/>
      <c r="AI81" s="6"/>
      <c r="AJ81" s="5"/>
      <c r="AK81" s="6"/>
      <c r="AL81" s="14"/>
      <c r="AM81" s="17"/>
    </row>
    <row r="82" spans="1:39">
      <c r="A82" s="2"/>
      <c r="B82" s="49" t="s">
        <v>19</v>
      </c>
      <c r="C82" s="49" t="s">
        <v>20</v>
      </c>
      <c r="D82" s="8" t="s">
        <v>133</v>
      </c>
      <c r="E82" s="24">
        <v>1</v>
      </c>
      <c r="F82" s="45">
        <f t="shared" si="4"/>
        <v>0</v>
      </c>
      <c r="G82" s="47">
        <f t="shared" si="5"/>
        <v>0</v>
      </c>
      <c r="H82" s="12"/>
      <c r="I82" s="12"/>
      <c r="J82" s="12"/>
      <c r="K82" s="12"/>
      <c r="L82" s="12"/>
      <c r="M82" s="12"/>
      <c r="N82" s="12"/>
      <c r="O82" s="73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6"/>
      <c r="AD82" s="5"/>
      <c r="AE82" s="6"/>
      <c r="AF82" s="5"/>
      <c r="AG82" s="21"/>
      <c r="AH82" s="5"/>
      <c r="AI82" s="6"/>
      <c r="AJ82" s="5"/>
      <c r="AK82" s="6"/>
      <c r="AL82" s="14"/>
      <c r="AM82" s="17"/>
    </row>
    <row r="83" spans="1:39">
      <c r="A83" s="2"/>
      <c r="B83" s="61" t="s">
        <v>96</v>
      </c>
      <c r="C83" s="61" t="s">
        <v>101</v>
      </c>
      <c r="D83" s="3" t="s">
        <v>64</v>
      </c>
      <c r="E83" s="24">
        <v>1</v>
      </c>
      <c r="F83" s="45">
        <f t="shared" si="4"/>
        <v>0</v>
      </c>
      <c r="G83" s="47">
        <f t="shared" si="5"/>
        <v>0</v>
      </c>
      <c r="H83" s="12"/>
      <c r="I83" s="12"/>
      <c r="J83" s="12"/>
      <c r="K83" s="12"/>
      <c r="L83" s="4"/>
      <c r="M83" s="4"/>
      <c r="N83" s="12"/>
      <c r="O83" s="72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6"/>
      <c r="AD83" s="5"/>
      <c r="AE83" s="6"/>
      <c r="AF83" s="5"/>
      <c r="AG83" s="21"/>
      <c r="AH83" s="5"/>
      <c r="AI83" s="6"/>
      <c r="AJ83" s="5"/>
      <c r="AK83" s="6"/>
      <c r="AL83" s="14"/>
      <c r="AM83" s="17"/>
    </row>
    <row r="84" spans="1:39">
      <c r="A84" s="2"/>
      <c r="B84" s="61" t="s">
        <v>204</v>
      </c>
      <c r="C84" s="61" t="s">
        <v>79</v>
      </c>
      <c r="D84" s="3" t="s">
        <v>128</v>
      </c>
      <c r="E84" s="9">
        <v>1</v>
      </c>
      <c r="F84" s="45">
        <f t="shared" si="4"/>
        <v>0</v>
      </c>
      <c r="G84" s="47">
        <f t="shared" si="5"/>
        <v>0</v>
      </c>
      <c r="H84" s="12"/>
      <c r="I84" s="12"/>
      <c r="J84" s="12"/>
      <c r="K84" s="12"/>
      <c r="L84" s="4"/>
      <c r="M84" s="4"/>
      <c r="N84" s="12"/>
      <c r="O84" s="4"/>
      <c r="P84" s="4"/>
      <c r="Q84" s="4"/>
      <c r="R84" s="12"/>
      <c r="S84" s="4"/>
      <c r="T84" s="4"/>
      <c r="U84" s="4"/>
      <c r="V84" s="4"/>
      <c r="W84" s="4"/>
      <c r="X84" s="8"/>
      <c r="Y84" s="8"/>
      <c r="Z84" s="4"/>
      <c r="AA84" s="4"/>
      <c r="AB84" s="4"/>
      <c r="AC84" s="4"/>
      <c r="AD84" s="4"/>
      <c r="AE84" s="4"/>
      <c r="AF84" s="12"/>
      <c r="AG84" s="20"/>
      <c r="AH84" s="12"/>
      <c r="AI84" s="4"/>
      <c r="AJ84" s="12"/>
      <c r="AK84" s="4"/>
      <c r="AL84" s="8"/>
      <c r="AM84" s="17"/>
    </row>
    <row r="85" spans="1:39">
      <c r="A85" s="2"/>
      <c r="B85" s="61" t="s">
        <v>205</v>
      </c>
      <c r="C85" s="61" t="s">
        <v>206</v>
      </c>
      <c r="D85" s="3" t="s">
        <v>194</v>
      </c>
      <c r="E85" s="24">
        <v>1</v>
      </c>
      <c r="F85" s="45">
        <f t="shared" si="4"/>
        <v>0</v>
      </c>
      <c r="G85" s="47">
        <f t="shared" si="5"/>
        <v>0</v>
      </c>
      <c r="H85" s="24"/>
      <c r="I85" s="24"/>
      <c r="J85" s="24"/>
      <c r="K85" s="24"/>
      <c r="L85" s="24"/>
      <c r="M85" s="24"/>
      <c r="N85" s="13"/>
      <c r="O85" s="8"/>
      <c r="P85" s="8"/>
      <c r="Q85" s="8"/>
      <c r="R85" s="8"/>
      <c r="S85" s="8"/>
      <c r="T85" s="8"/>
      <c r="U85" s="8"/>
      <c r="V85" s="8"/>
      <c r="W85" s="8"/>
      <c r="X85" s="13"/>
      <c r="Y85" s="8"/>
      <c r="Z85" s="8"/>
      <c r="AA85" s="8"/>
      <c r="AB85" s="8"/>
      <c r="AC85" s="8"/>
      <c r="AD85" s="8"/>
      <c r="AE85" s="8"/>
      <c r="AF85" s="13"/>
      <c r="AG85" s="26"/>
      <c r="AH85" s="13"/>
      <c r="AI85" s="24"/>
      <c r="AJ85" s="13"/>
      <c r="AK85" s="24"/>
      <c r="AL85" s="8"/>
      <c r="AM85" s="17"/>
    </row>
    <row r="86" spans="1:39">
      <c r="A86" s="2"/>
      <c r="B86" s="49" t="s">
        <v>207</v>
      </c>
      <c r="C86" s="49" t="s">
        <v>208</v>
      </c>
      <c r="D86" s="8" t="s">
        <v>199</v>
      </c>
      <c r="E86" s="9">
        <v>1</v>
      </c>
      <c r="F86" s="45">
        <f t="shared" si="4"/>
        <v>0</v>
      </c>
      <c r="G86" s="47">
        <f t="shared" si="5"/>
        <v>0</v>
      </c>
      <c r="H86" s="24"/>
      <c r="I86" s="24"/>
      <c r="J86" s="24"/>
      <c r="K86" s="24"/>
      <c r="L86" s="24"/>
      <c r="M86" s="24"/>
      <c r="N86" s="13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27"/>
      <c r="AH86" s="8"/>
      <c r="AI86" s="8"/>
      <c r="AJ86" s="13"/>
      <c r="AK86" s="24"/>
      <c r="AL86" s="8"/>
      <c r="AM86" s="17"/>
    </row>
    <row r="87" spans="1:39">
      <c r="A87" s="2"/>
      <c r="B87" s="61" t="s">
        <v>209</v>
      </c>
      <c r="C87" s="61" t="s">
        <v>111</v>
      </c>
      <c r="D87" s="3" t="s">
        <v>210</v>
      </c>
      <c r="E87" s="24">
        <v>1</v>
      </c>
      <c r="F87" s="45">
        <f t="shared" si="4"/>
        <v>0</v>
      </c>
      <c r="G87" s="47">
        <f t="shared" si="5"/>
        <v>0</v>
      </c>
      <c r="H87" s="24"/>
      <c r="I87" s="24"/>
      <c r="J87" s="24"/>
      <c r="K87" s="24"/>
      <c r="L87" s="24"/>
      <c r="M87" s="24"/>
      <c r="N87" s="13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11"/>
      <c r="AA87" s="8"/>
      <c r="AB87" s="11"/>
      <c r="AC87" s="8"/>
      <c r="AD87" s="8"/>
      <c r="AE87" s="8"/>
      <c r="AF87" s="13"/>
      <c r="AG87" s="26"/>
      <c r="AH87" s="13"/>
      <c r="AI87" s="24"/>
      <c r="AJ87" s="13"/>
      <c r="AK87" s="24"/>
      <c r="AL87" s="8"/>
    </row>
    <row r="88" spans="1:39">
      <c r="A88" s="2"/>
      <c r="B88" s="61" t="s">
        <v>209</v>
      </c>
      <c r="C88" s="61" t="s">
        <v>212</v>
      </c>
      <c r="D88" s="3" t="s">
        <v>211</v>
      </c>
      <c r="E88" s="9">
        <v>1</v>
      </c>
      <c r="F88" s="45">
        <f t="shared" si="4"/>
        <v>0</v>
      </c>
      <c r="G88" s="47">
        <f t="shared" si="5"/>
        <v>0</v>
      </c>
      <c r="H88" s="24"/>
      <c r="I88" s="24"/>
      <c r="J88" s="24"/>
      <c r="K88" s="24"/>
      <c r="L88" s="24"/>
      <c r="M88" s="24"/>
      <c r="N88" s="13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11"/>
      <c r="AA88" s="8"/>
      <c r="AB88" s="11"/>
      <c r="AC88" s="8"/>
      <c r="AD88" s="8"/>
      <c r="AE88" s="8"/>
      <c r="AF88" s="13"/>
      <c r="AG88" s="26"/>
      <c r="AH88" s="13"/>
      <c r="AI88" s="24"/>
      <c r="AJ88" s="13"/>
      <c r="AK88" s="24"/>
      <c r="AL88" s="8"/>
    </row>
    <row r="89" spans="1:39">
      <c r="A89" s="2"/>
      <c r="B89" s="61" t="s">
        <v>134</v>
      </c>
      <c r="C89" s="61" t="s">
        <v>213</v>
      </c>
      <c r="D89" s="3" t="s">
        <v>137</v>
      </c>
      <c r="E89" s="9">
        <v>1</v>
      </c>
      <c r="F89" s="45">
        <f t="shared" si="4"/>
        <v>0</v>
      </c>
      <c r="G89" s="47">
        <f t="shared" si="5"/>
        <v>0</v>
      </c>
      <c r="H89" s="24"/>
      <c r="I89" s="24"/>
      <c r="J89" s="24"/>
      <c r="K89" s="24"/>
      <c r="L89" s="24"/>
      <c r="M89" s="24"/>
      <c r="N89" s="13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11"/>
      <c r="AA89" s="8"/>
      <c r="AB89" s="8"/>
      <c r="AC89" s="8"/>
      <c r="AD89" s="8"/>
      <c r="AE89" s="8"/>
      <c r="AF89" s="13"/>
      <c r="AG89" s="26"/>
      <c r="AH89" s="13"/>
      <c r="AI89" s="24"/>
      <c r="AJ89" s="13"/>
      <c r="AK89" s="24"/>
      <c r="AL89" s="8"/>
    </row>
    <row r="90" spans="1:39">
      <c r="A90" s="2"/>
      <c r="B90" s="61" t="s">
        <v>214</v>
      </c>
      <c r="C90" s="61" t="s">
        <v>188</v>
      </c>
      <c r="D90" s="3" t="s">
        <v>202</v>
      </c>
      <c r="E90" s="24">
        <v>1</v>
      </c>
      <c r="F90" s="45">
        <f t="shared" si="4"/>
        <v>0</v>
      </c>
      <c r="G90" s="47">
        <f t="shared" si="5"/>
        <v>0</v>
      </c>
      <c r="H90" s="12"/>
      <c r="I90" s="12"/>
      <c r="J90" s="12"/>
      <c r="K90" s="12"/>
      <c r="L90" s="4"/>
      <c r="M90" s="4"/>
      <c r="N90" s="12"/>
      <c r="O90" s="4"/>
      <c r="P90" s="4"/>
      <c r="Q90" s="4"/>
      <c r="R90" s="12"/>
      <c r="S90" s="4"/>
      <c r="T90" s="4"/>
      <c r="U90" s="4"/>
      <c r="V90" s="4"/>
      <c r="W90" s="4"/>
      <c r="X90" s="12"/>
      <c r="Y90" s="4"/>
      <c r="Z90" s="12"/>
      <c r="AA90" s="4"/>
      <c r="AB90" s="4"/>
      <c r="AC90" s="4"/>
      <c r="AD90" s="4"/>
      <c r="AE90" s="4"/>
      <c r="AF90" s="12"/>
      <c r="AG90" s="20"/>
      <c r="AH90" s="12"/>
      <c r="AI90" s="4"/>
      <c r="AJ90" s="12"/>
      <c r="AK90" s="4"/>
      <c r="AL90" s="8"/>
    </row>
    <row r="91" spans="1:39">
      <c r="A91" s="2"/>
      <c r="B91" s="61" t="s">
        <v>215</v>
      </c>
      <c r="C91" s="61" t="s">
        <v>216</v>
      </c>
      <c r="D91" s="3" t="s">
        <v>49</v>
      </c>
      <c r="E91" s="9">
        <v>1</v>
      </c>
      <c r="F91" s="45">
        <f t="shared" si="4"/>
        <v>0</v>
      </c>
      <c r="G91" s="47">
        <f t="shared" si="5"/>
        <v>0</v>
      </c>
      <c r="H91" s="12"/>
      <c r="I91" s="12"/>
      <c r="J91" s="12"/>
      <c r="K91" s="12"/>
      <c r="L91" s="4"/>
      <c r="M91" s="4"/>
      <c r="N91" s="12"/>
      <c r="O91" s="4"/>
      <c r="P91" s="4"/>
      <c r="Q91" s="4"/>
      <c r="R91" s="12"/>
      <c r="S91" s="4"/>
      <c r="T91" s="4"/>
      <c r="U91" s="4"/>
      <c r="V91" s="4"/>
      <c r="W91" s="4"/>
      <c r="X91" s="12"/>
      <c r="Y91" s="4"/>
      <c r="Z91" s="12"/>
      <c r="AA91" s="4"/>
      <c r="AB91" s="4"/>
      <c r="AC91" s="4"/>
      <c r="AD91" s="4"/>
      <c r="AE91" s="4"/>
      <c r="AF91" s="12"/>
      <c r="AG91" s="20"/>
      <c r="AH91" s="12"/>
      <c r="AI91" s="4"/>
      <c r="AJ91" s="12"/>
      <c r="AK91" s="4"/>
      <c r="AL91" s="14"/>
    </row>
    <row r="92" spans="1:39">
      <c r="A92" s="2"/>
      <c r="B92" s="49" t="s">
        <v>217</v>
      </c>
      <c r="C92" s="49" t="s">
        <v>54</v>
      </c>
      <c r="D92" s="8" t="s">
        <v>67</v>
      </c>
      <c r="E92" s="24">
        <v>1</v>
      </c>
      <c r="F92" s="45">
        <f t="shared" ref="F92:F105" si="6">SUM(H92:AM92)-(0+0)</f>
        <v>0</v>
      </c>
      <c r="G92" s="47">
        <f t="shared" si="5"/>
        <v>0</v>
      </c>
      <c r="H92" s="24"/>
      <c r="I92" s="24"/>
      <c r="J92" s="24"/>
      <c r="K92" s="24"/>
      <c r="L92" s="24"/>
      <c r="M92" s="24"/>
      <c r="N92" s="13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11"/>
      <c r="AA92" s="8"/>
      <c r="AB92" s="11"/>
      <c r="AC92" s="8"/>
      <c r="AD92" s="8"/>
      <c r="AE92" s="8"/>
      <c r="AF92" s="13"/>
      <c r="AG92" s="26"/>
      <c r="AH92" s="13"/>
      <c r="AI92" s="24"/>
      <c r="AJ92" s="13"/>
      <c r="AK92" s="24"/>
      <c r="AL92" s="8"/>
    </row>
    <row r="93" spans="1:39">
      <c r="A93" s="2"/>
      <c r="B93" s="61" t="s">
        <v>218</v>
      </c>
      <c r="C93" s="61" t="s">
        <v>219</v>
      </c>
      <c r="D93" s="3" t="s">
        <v>17</v>
      </c>
      <c r="E93" s="9">
        <v>1</v>
      </c>
      <c r="F93" s="45">
        <f t="shared" si="6"/>
        <v>0</v>
      </c>
      <c r="G93" s="47">
        <f t="shared" si="5"/>
        <v>0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6"/>
      <c r="AD93" s="5"/>
      <c r="AE93" s="6"/>
      <c r="AF93" s="5"/>
      <c r="AG93" s="21"/>
      <c r="AH93" s="5"/>
      <c r="AI93" s="6"/>
      <c r="AJ93" s="5"/>
      <c r="AK93" s="6"/>
      <c r="AL93" s="14"/>
    </row>
    <row r="94" spans="1:39">
      <c r="A94" s="2"/>
      <c r="B94" s="61" t="s">
        <v>220</v>
      </c>
      <c r="C94" s="61" t="s">
        <v>221</v>
      </c>
      <c r="D94" s="3" t="s">
        <v>70</v>
      </c>
      <c r="E94" s="24">
        <v>1</v>
      </c>
      <c r="F94" s="45">
        <f t="shared" si="6"/>
        <v>0</v>
      </c>
      <c r="G94" s="47">
        <f t="shared" si="5"/>
        <v>0</v>
      </c>
      <c r="H94" s="24"/>
      <c r="I94" s="24"/>
      <c r="J94" s="24"/>
      <c r="K94" s="24"/>
      <c r="L94" s="24"/>
      <c r="M94" s="24"/>
      <c r="N94" s="13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11"/>
      <c r="AA94" s="8"/>
      <c r="AB94" s="8"/>
      <c r="AC94" s="8"/>
      <c r="AD94" s="8"/>
      <c r="AE94" s="8"/>
      <c r="AF94" s="13"/>
      <c r="AG94" s="26"/>
      <c r="AH94" s="13"/>
      <c r="AI94" s="24"/>
      <c r="AJ94" s="13"/>
      <c r="AK94" s="24"/>
      <c r="AL94" s="8"/>
    </row>
    <row r="95" spans="1:39">
      <c r="A95" s="2"/>
      <c r="B95" s="61" t="s">
        <v>68</v>
      </c>
      <c r="C95" s="61" t="s">
        <v>196</v>
      </c>
      <c r="D95" s="3" t="s">
        <v>169</v>
      </c>
      <c r="E95" s="9">
        <v>1</v>
      </c>
      <c r="F95" s="45">
        <f t="shared" si="6"/>
        <v>0</v>
      </c>
      <c r="G95" s="47">
        <f t="shared" si="5"/>
        <v>0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6"/>
      <c r="AD95" s="5"/>
      <c r="AE95" s="6"/>
      <c r="AF95" s="5"/>
      <c r="AG95" s="6"/>
      <c r="AH95" s="5"/>
      <c r="AI95" s="6"/>
      <c r="AJ95" s="5"/>
      <c r="AK95" s="6"/>
      <c r="AL95" s="8"/>
    </row>
    <row r="96" spans="1:39">
      <c r="A96" s="2"/>
      <c r="B96" s="49" t="s">
        <v>222</v>
      </c>
      <c r="C96" s="49" t="s">
        <v>174</v>
      </c>
      <c r="D96" s="8" t="s">
        <v>223</v>
      </c>
      <c r="E96" s="24">
        <v>1</v>
      </c>
      <c r="F96" s="45">
        <f t="shared" si="6"/>
        <v>0</v>
      </c>
      <c r="G96" s="47">
        <f t="shared" si="5"/>
        <v>0</v>
      </c>
      <c r="H96" s="24"/>
      <c r="I96" s="24"/>
      <c r="J96" s="24"/>
      <c r="K96" s="24"/>
      <c r="L96" s="24"/>
      <c r="M96" s="24"/>
      <c r="N96" s="13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11"/>
      <c r="AA96" s="8"/>
      <c r="AB96" s="11"/>
      <c r="AC96" s="8"/>
      <c r="AD96" s="8"/>
      <c r="AE96" s="8"/>
      <c r="AF96" s="8"/>
      <c r="AG96" s="8"/>
      <c r="AH96" s="13"/>
      <c r="AI96" s="24"/>
      <c r="AJ96" s="13"/>
      <c r="AK96" s="24"/>
      <c r="AL96" s="8"/>
    </row>
    <row r="97" spans="1:38">
      <c r="A97" s="2"/>
      <c r="B97" s="49" t="s">
        <v>222</v>
      </c>
      <c r="C97" s="49" t="s">
        <v>225</v>
      </c>
      <c r="D97" s="8" t="s">
        <v>224</v>
      </c>
      <c r="E97" s="9">
        <v>1</v>
      </c>
      <c r="F97" s="45">
        <f t="shared" si="6"/>
        <v>0</v>
      </c>
      <c r="G97" s="47">
        <f t="shared" si="5"/>
        <v>0</v>
      </c>
      <c r="H97" s="24"/>
      <c r="I97" s="24"/>
      <c r="J97" s="24"/>
      <c r="K97" s="24"/>
      <c r="L97" s="24"/>
      <c r="M97" s="24"/>
      <c r="N97" s="13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11"/>
      <c r="AA97" s="8"/>
      <c r="AB97" s="11"/>
      <c r="AC97" s="8"/>
      <c r="AD97" s="8"/>
      <c r="AE97" s="8"/>
      <c r="AF97" s="8"/>
      <c r="AG97" s="8"/>
      <c r="AH97" s="13"/>
      <c r="AI97" s="24"/>
      <c r="AJ97" s="13"/>
      <c r="AK97" s="24"/>
      <c r="AL97" s="8"/>
    </row>
    <row r="98" spans="1:38">
      <c r="A98" s="2"/>
      <c r="B98" s="49" t="s">
        <v>226</v>
      </c>
      <c r="C98" s="49" t="s">
        <v>97</v>
      </c>
      <c r="D98" s="8" t="s">
        <v>159</v>
      </c>
      <c r="E98" s="24">
        <v>1</v>
      </c>
      <c r="F98" s="45">
        <f t="shared" si="6"/>
        <v>0</v>
      </c>
      <c r="G98" s="47">
        <f t="shared" si="5"/>
        <v>0</v>
      </c>
      <c r="H98" s="24"/>
      <c r="I98" s="24"/>
      <c r="J98" s="24"/>
      <c r="K98" s="24"/>
      <c r="L98" s="24"/>
      <c r="M98" s="24"/>
      <c r="N98" s="13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13"/>
      <c r="AI98" s="24"/>
      <c r="AJ98" s="13"/>
      <c r="AK98" s="24"/>
      <c r="AL98" s="8"/>
    </row>
    <row r="99" spans="1:38">
      <c r="A99" s="2"/>
      <c r="B99" s="61" t="s">
        <v>227</v>
      </c>
      <c r="C99" s="61" t="s">
        <v>20</v>
      </c>
      <c r="D99" s="3" t="s">
        <v>77</v>
      </c>
      <c r="E99" s="9">
        <v>1</v>
      </c>
      <c r="F99" s="45">
        <f t="shared" si="6"/>
        <v>0</v>
      </c>
      <c r="G99" s="47">
        <f t="shared" ref="G99:G105" si="7">F99/E99</f>
        <v>0</v>
      </c>
      <c r="H99" s="5"/>
      <c r="I99" s="5"/>
      <c r="J99" s="4"/>
      <c r="K99" s="4"/>
      <c r="L99" s="4"/>
      <c r="M99" s="4"/>
      <c r="N99" s="12"/>
      <c r="O99" s="4"/>
      <c r="P99" s="4"/>
      <c r="Q99" s="4"/>
      <c r="R99" s="12"/>
      <c r="S99" s="4"/>
      <c r="T99" s="4"/>
      <c r="U99" s="4"/>
      <c r="V99" s="4"/>
      <c r="W99" s="4"/>
      <c r="X99" s="12"/>
      <c r="Y99" s="4"/>
      <c r="Z99" s="12"/>
      <c r="AA99" s="4"/>
      <c r="AB99" s="4"/>
      <c r="AC99" s="4"/>
      <c r="AD99" s="4"/>
      <c r="AE99" s="4"/>
      <c r="AF99" s="12"/>
      <c r="AG99" s="4"/>
      <c r="AH99" s="12"/>
      <c r="AI99" s="4"/>
      <c r="AJ99" s="12"/>
      <c r="AK99" s="4"/>
      <c r="AL99" s="8"/>
    </row>
    <row r="100" spans="1:38">
      <c r="A100" s="51"/>
      <c r="B100" s="63" t="s">
        <v>96</v>
      </c>
      <c r="C100" s="63" t="s">
        <v>228</v>
      </c>
      <c r="D100" s="52" t="s">
        <v>229</v>
      </c>
      <c r="E100" s="53">
        <v>1</v>
      </c>
      <c r="F100" s="54">
        <f t="shared" si="6"/>
        <v>0</v>
      </c>
      <c r="G100" s="55">
        <f t="shared" si="7"/>
        <v>0</v>
      </c>
      <c r="H100" s="56"/>
      <c r="I100" s="56"/>
      <c r="J100" s="56"/>
      <c r="K100" s="56"/>
      <c r="L100" s="56"/>
      <c r="M100" s="56"/>
      <c r="N100" s="57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7"/>
      <c r="AI100" s="56"/>
      <c r="AJ100" s="57"/>
      <c r="AK100" s="56"/>
      <c r="AL100" s="52"/>
    </row>
    <row r="101" spans="1:38" s="8" customFormat="1">
      <c r="A101" s="2"/>
      <c r="B101" s="49" t="s">
        <v>231</v>
      </c>
      <c r="C101" s="49" t="s">
        <v>232</v>
      </c>
      <c r="D101" s="8" t="s">
        <v>230</v>
      </c>
      <c r="E101" s="24">
        <v>1</v>
      </c>
      <c r="F101" s="45">
        <f t="shared" si="6"/>
        <v>0</v>
      </c>
      <c r="G101" s="47">
        <f t="shared" si="7"/>
        <v>0</v>
      </c>
      <c r="H101" s="24"/>
      <c r="I101" s="24"/>
      <c r="J101" s="24"/>
      <c r="K101" s="24"/>
      <c r="L101" s="24"/>
      <c r="M101" s="24"/>
      <c r="N101" s="13"/>
      <c r="AH101" s="13"/>
      <c r="AI101" s="24"/>
      <c r="AJ101" s="13"/>
      <c r="AK101" s="24"/>
    </row>
    <row r="102" spans="1:38" s="8" customFormat="1">
      <c r="A102" s="2"/>
      <c r="B102" s="61" t="s">
        <v>233</v>
      </c>
      <c r="C102" s="61" t="s">
        <v>132</v>
      </c>
      <c r="D102" s="3" t="s">
        <v>234</v>
      </c>
      <c r="E102" s="9">
        <v>1</v>
      </c>
      <c r="F102" s="45">
        <f t="shared" si="6"/>
        <v>0</v>
      </c>
      <c r="G102" s="47">
        <f t="shared" si="7"/>
        <v>0</v>
      </c>
      <c r="H102" s="24"/>
      <c r="I102" s="24"/>
      <c r="J102" s="24"/>
      <c r="K102" s="24"/>
      <c r="L102" s="24"/>
      <c r="M102" s="24"/>
      <c r="N102" s="13"/>
      <c r="Z102" s="11"/>
      <c r="AF102" s="13"/>
      <c r="AG102" s="24"/>
      <c r="AH102" s="13"/>
      <c r="AI102" s="24"/>
      <c r="AJ102" s="13"/>
      <c r="AK102" s="24"/>
      <c r="AL102" s="14"/>
    </row>
    <row r="103" spans="1:38" s="8" customFormat="1">
      <c r="A103" s="2"/>
      <c r="B103" s="61" t="s">
        <v>78</v>
      </c>
      <c r="C103" s="61" t="s">
        <v>236</v>
      </c>
      <c r="D103" s="3" t="s">
        <v>235</v>
      </c>
      <c r="E103" s="24">
        <v>1</v>
      </c>
      <c r="F103" s="45">
        <f t="shared" si="6"/>
        <v>0</v>
      </c>
      <c r="G103" s="47">
        <f t="shared" si="7"/>
        <v>0</v>
      </c>
      <c r="H103" s="24"/>
      <c r="I103" s="24"/>
      <c r="J103" s="24"/>
      <c r="K103" s="24"/>
      <c r="L103" s="24"/>
      <c r="M103" s="24"/>
      <c r="N103" s="13"/>
      <c r="Z103" s="11"/>
      <c r="AF103" s="13"/>
      <c r="AG103" s="24"/>
      <c r="AH103" s="13"/>
      <c r="AI103" s="24"/>
      <c r="AJ103" s="13"/>
      <c r="AK103" s="24"/>
    </row>
    <row r="104" spans="1:38" s="8" customFormat="1">
      <c r="A104" s="2"/>
      <c r="B104" s="61" t="s">
        <v>237</v>
      </c>
      <c r="C104" s="61" t="s">
        <v>99</v>
      </c>
      <c r="D104" s="3" t="s">
        <v>164</v>
      </c>
      <c r="E104" s="9">
        <v>1</v>
      </c>
      <c r="F104" s="45">
        <f t="shared" si="6"/>
        <v>0</v>
      </c>
      <c r="G104" s="47">
        <f t="shared" si="7"/>
        <v>0</v>
      </c>
      <c r="H104" s="12"/>
      <c r="I104" s="12"/>
      <c r="J104" s="12"/>
      <c r="K104" s="12"/>
      <c r="L104" s="4"/>
      <c r="M104" s="4"/>
      <c r="N104" s="12"/>
      <c r="O104" s="4"/>
      <c r="P104" s="4"/>
      <c r="Q104" s="4"/>
      <c r="R104" s="12"/>
      <c r="S104" s="4"/>
      <c r="T104" s="4"/>
      <c r="U104" s="4"/>
      <c r="V104" s="4"/>
      <c r="W104" s="4"/>
      <c r="X104" s="12"/>
      <c r="Y104" s="4"/>
      <c r="Z104" s="12"/>
      <c r="AA104" s="4"/>
      <c r="AB104" s="4"/>
      <c r="AC104" s="4"/>
      <c r="AD104" s="4"/>
      <c r="AE104" s="4"/>
      <c r="AF104" s="12"/>
      <c r="AG104" s="4"/>
      <c r="AH104" s="12"/>
      <c r="AI104" s="4"/>
      <c r="AJ104" s="12"/>
      <c r="AK104" s="4"/>
    </row>
    <row r="105" spans="1:38" s="8" customFormat="1">
      <c r="A105" s="2"/>
      <c r="B105" s="61" t="s">
        <v>175</v>
      </c>
      <c r="C105" s="61" t="s">
        <v>176</v>
      </c>
      <c r="D105" s="3" t="s">
        <v>93</v>
      </c>
      <c r="E105" s="24">
        <v>1</v>
      </c>
      <c r="F105" s="45">
        <f t="shared" si="6"/>
        <v>0</v>
      </c>
      <c r="G105" s="47">
        <f t="shared" si="7"/>
        <v>0</v>
      </c>
      <c r="H105" s="12"/>
      <c r="I105" s="12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6"/>
      <c r="AD105" s="5"/>
      <c r="AE105" s="6"/>
      <c r="AF105" s="5"/>
      <c r="AG105" s="6"/>
      <c r="AH105" s="5"/>
      <c r="AI105" s="6"/>
      <c r="AJ105" s="5"/>
      <c r="AK105" s="6"/>
      <c r="AL105" s="7"/>
    </row>
  </sheetData>
  <sortState ref="A2:AM105">
    <sortCondition descending="1" ref="F2:F105"/>
  </sortState>
  <mergeCells count="5">
    <mergeCell ref="AF1:AM1"/>
    <mergeCell ref="A1:G1"/>
    <mergeCell ref="H1:O1"/>
    <mergeCell ref="P1:W1"/>
    <mergeCell ref="X1:AE1"/>
  </mergeCells>
  <phoneticPr fontId="8" type="noConversion"/>
  <pageMargins left="0.75" right="0.75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7"/>
  <sheetViews>
    <sheetView workbookViewId="0">
      <selection activeCell="O24" sqref="O24"/>
    </sheetView>
  </sheetViews>
  <sheetFormatPr baseColWidth="10" defaultRowHeight="18" x14ac:dyDescent="0"/>
  <cols>
    <col min="1" max="1" width="4.6640625" style="28" bestFit="1" customWidth="1"/>
    <col min="2" max="2" width="11" style="50" customWidth="1"/>
    <col min="3" max="3" width="7.83203125" style="50" customWidth="1"/>
    <col min="4" max="4" width="4.6640625" style="28" customWidth="1"/>
    <col min="5" max="5" width="3.1640625" style="28" customWidth="1"/>
    <col min="6" max="6" width="9.83203125" style="28" bestFit="1" customWidth="1"/>
    <col min="7" max="7" width="7.33203125" style="28" customWidth="1"/>
    <col min="8" max="8" width="5.33203125" style="28" customWidth="1"/>
    <col min="9" max="9" width="6" style="28" customWidth="1"/>
    <col min="10" max="10" width="5.33203125" style="28" customWidth="1"/>
    <col min="11" max="11" width="6" style="28" customWidth="1"/>
    <col min="12" max="12" width="7" style="28" customWidth="1"/>
    <col min="13" max="13" width="6" style="28" customWidth="1"/>
    <col min="14" max="14" width="5.33203125" style="67" customWidth="1"/>
    <col min="15" max="15" width="6" style="28" customWidth="1"/>
    <col min="16" max="16" width="7" style="28" customWidth="1"/>
    <col min="17" max="17" width="6" style="28" customWidth="1"/>
    <col min="18" max="18" width="5.33203125" style="28" customWidth="1"/>
    <col min="19" max="19" width="6" style="28" customWidth="1"/>
    <col min="20" max="20" width="7" style="28" customWidth="1"/>
    <col min="21" max="21" width="6" style="28" customWidth="1"/>
    <col min="22" max="22" width="5.33203125" style="28" customWidth="1"/>
    <col min="23" max="23" width="5.6640625" style="28" customWidth="1"/>
    <col min="24" max="24" width="5.33203125" style="28" customWidth="1"/>
    <col min="25" max="25" width="6.1640625" style="28" customWidth="1"/>
    <col min="26" max="26" width="5.33203125" style="28" customWidth="1"/>
    <col min="27" max="27" width="6.1640625" style="28" customWidth="1"/>
    <col min="28" max="28" width="7" style="28" customWidth="1"/>
    <col min="29" max="29" width="6.1640625" style="28" customWidth="1"/>
    <col min="30" max="30" width="5.83203125" style="28" customWidth="1"/>
    <col min="31" max="31" width="6" style="28" customWidth="1"/>
    <col min="32" max="32" width="5.33203125" style="28" bestFit="1" customWidth="1"/>
    <col min="33" max="33" width="6" style="28" customWidth="1"/>
    <col min="34" max="34" width="5.33203125" style="28" bestFit="1" customWidth="1"/>
    <col min="35" max="35" width="6" style="28" bestFit="1" customWidth="1"/>
    <col min="36" max="36" width="5.33203125" style="28" bestFit="1" customWidth="1"/>
    <col min="37" max="37" width="6" style="28" bestFit="1" customWidth="1"/>
    <col min="38" max="38" width="4.6640625" style="28" customWidth="1"/>
    <col min="39" max="39" width="6" style="28" customWidth="1"/>
    <col min="40" max="48" width="10.83203125" style="28"/>
    <col min="49" max="16384" width="10.83203125" style="1"/>
  </cols>
  <sheetData>
    <row r="1" spans="1:48">
      <c r="A1" s="137" t="s">
        <v>238</v>
      </c>
      <c r="B1" s="137"/>
      <c r="C1" s="137"/>
      <c r="D1" s="137"/>
      <c r="E1" s="137"/>
      <c r="F1" s="137"/>
      <c r="G1" s="137"/>
      <c r="H1" s="138" t="s">
        <v>0</v>
      </c>
      <c r="I1" s="139"/>
      <c r="J1" s="139"/>
      <c r="K1" s="139"/>
      <c r="L1" s="139"/>
      <c r="M1" s="139"/>
      <c r="N1" s="139"/>
      <c r="O1" s="140"/>
      <c r="P1" s="122" t="s">
        <v>1</v>
      </c>
      <c r="Q1" s="123"/>
      <c r="R1" s="123"/>
      <c r="S1" s="123"/>
      <c r="T1" s="123"/>
      <c r="U1" s="123"/>
      <c r="V1" s="123"/>
      <c r="W1" s="123"/>
      <c r="X1" s="143" t="s">
        <v>2</v>
      </c>
      <c r="Y1" s="143"/>
      <c r="Z1" s="143"/>
      <c r="AA1" s="143"/>
      <c r="AB1" s="143"/>
      <c r="AC1" s="143"/>
      <c r="AD1" s="143"/>
      <c r="AE1" s="143"/>
      <c r="AF1" s="136" t="s">
        <v>3</v>
      </c>
      <c r="AG1" s="136"/>
      <c r="AH1" s="136"/>
      <c r="AI1" s="136"/>
      <c r="AJ1" s="136"/>
      <c r="AK1" s="136"/>
      <c r="AL1" s="136"/>
      <c r="AM1" s="136"/>
    </row>
    <row r="2" spans="1:48">
      <c r="A2" s="59"/>
      <c r="B2" s="60" t="s">
        <v>4</v>
      </c>
      <c r="C2" s="60" t="s">
        <v>5</v>
      </c>
      <c r="D2" s="23" t="s">
        <v>6</v>
      </c>
      <c r="E2" s="23" t="s">
        <v>7</v>
      </c>
      <c r="F2" s="64" t="s">
        <v>8</v>
      </c>
      <c r="G2" s="46" t="s">
        <v>9</v>
      </c>
      <c r="H2" s="43">
        <v>7</v>
      </c>
      <c r="I2" s="43" t="s">
        <v>250</v>
      </c>
      <c r="J2" s="43">
        <v>14</v>
      </c>
      <c r="K2" s="43" t="s">
        <v>250</v>
      </c>
      <c r="L2" s="44">
        <v>21</v>
      </c>
      <c r="M2" s="44" t="s">
        <v>250</v>
      </c>
      <c r="N2" s="44">
        <v>28</v>
      </c>
      <c r="O2" s="44" t="s">
        <v>250</v>
      </c>
      <c r="P2" s="29">
        <v>4</v>
      </c>
      <c r="Q2" s="29" t="s">
        <v>250</v>
      </c>
      <c r="R2" s="29">
        <v>11</v>
      </c>
      <c r="S2" s="29" t="s">
        <v>250</v>
      </c>
      <c r="T2" s="29">
        <v>18</v>
      </c>
      <c r="U2" s="30" t="s">
        <v>250</v>
      </c>
      <c r="V2" s="80">
        <v>25</v>
      </c>
      <c r="W2" s="81" t="s">
        <v>250</v>
      </c>
      <c r="X2" s="35">
        <v>2</v>
      </c>
      <c r="Y2" s="82"/>
      <c r="Z2" s="35">
        <v>9</v>
      </c>
      <c r="AA2" s="35"/>
      <c r="AB2" s="36">
        <v>16</v>
      </c>
      <c r="AC2" s="82"/>
      <c r="AD2" s="83">
        <v>23</v>
      </c>
      <c r="AE2" s="82"/>
      <c r="AF2" s="40">
        <v>6</v>
      </c>
      <c r="AG2" s="41"/>
      <c r="AH2" s="40">
        <v>13</v>
      </c>
      <c r="AI2" s="41"/>
      <c r="AJ2" s="40">
        <v>20</v>
      </c>
      <c r="AK2" s="41"/>
      <c r="AL2" s="40">
        <v>27</v>
      </c>
      <c r="AM2" s="84"/>
    </row>
    <row r="3" spans="1:48" s="8" customFormat="1">
      <c r="A3" s="2">
        <v>1</v>
      </c>
      <c r="B3" s="61" t="s">
        <v>19</v>
      </c>
      <c r="C3" s="61" t="s">
        <v>20</v>
      </c>
      <c r="D3" s="79" t="s">
        <v>13</v>
      </c>
      <c r="E3" s="9">
        <v>10</v>
      </c>
      <c r="F3" s="45">
        <f>SUM(H3:AM3)-(L3+0)</f>
        <v>646.45999999999992</v>
      </c>
      <c r="G3" s="47">
        <f t="shared" ref="G3:G34" si="0">F3/E3</f>
        <v>64.645999999999987</v>
      </c>
      <c r="H3" s="5">
        <v>60.42</v>
      </c>
      <c r="I3" s="106" t="s">
        <v>21</v>
      </c>
      <c r="J3" s="5">
        <v>61.93</v>
      </c>
      <c r="K3" s="106" t="s">
        <v>16</v>
      </c>
      <c r="L3" s="74">
        <v>56.53</v>
      </c>
      <c r="M3" s="74" t="s">
        <v>12</v>
      </c>
      <c r="N3" s="5" t="s">
        <v>253</v>
      </c>
      <c r="O3" s="5"/>
      <c r="P3" s="5">
        <v>77.27</v>
      </c>
      <c r="Q3" s="106" t="s">
        <v>16</v>
      </c>
      <c r="R3" s="5">
        <v>62.04</v>
      </c>
      <c r="S3" s="106" t="s">
        <v>22</v>
      </c>
      <c r="T3" s="5" t="s">
        <v>253</v>
      </c>
      <c r="U3" s="5"/>
      <c r="V3" s="5">
        <v>60.83</v>
      </c>
      <c r="W3" s="106" t="s">
        <v>21</v>
      </c>
      <c r="X3" s="5">
        <v>69.77</v>
      </c>
      <c r="Y3" s="106" t="s">
        <v>21</v>
      </c>
      <c r="Z3" s="5">
        <v>68.56</v>
      </c>
      <c r="AA3" s="106" t="s">
        <v>22</v>
      </c>
      <c r="AB3" s="5">
        <v>57.55</v>
      </c>
      <c r="AC3" s="126" t="s">
        <v>16</v>
      </c>
      <c r="AD3" s="5">
        <v>66.48</v>
      </c>
      <c r="AE3" s="126" t="s">
        <v>22</v>
      </c>
      <c r="AF3" s="13">
        <v>61.61</v>
      </c>
      <c r="AG3" s="24" t="s">
        <v>194</v>
      </c>
      <c r="AH3" s="5"/>
      <c r="AI3" s="6"/>
      <c r="AJ3" s="5"/>
      <c r="AK3" s="6"/>
      <c r="AL3" s="85"/>
      <c r="AM3" s="24"/>
      <c r="AN3" s="24"/>
      <c r="AO3" s="24"/>
      <c r="AP3" s="24"/>
      <c r="AQ3" s="24"/>
      <c r="AR3" s="24"/>
      <c r="AS3" s="24"/>
      <c r="AT3" s="24"/>
      <c r="AU3" s="24"/>
      <c r="AV3" s="24"/>
    </row>
    <row r="4" spans="1:48" s="8" customFormat="1">
      <c r="A4" s="2">
        <v>2</v>
      </c>
      <c r="B4" s="61" t="s">
        <v>25</v>
      </c>
      <c r="C4" s="61" t="s">
        <v>26</v>
      </c>
      <c r="D4" s="79" t="s">
        <v>16</v>
      </c>
      <c r="E4" s="9">
        <v>10</v>
      </c>
      <c r="F4" s="45">
        <f>SUM(H4:AM4)-(X4+AD4+AF4)</f>
        <v>618.30999999999983</v>
      </c>
      <c r="G4" s="47">
        <f t="shared" si="0"/>
        <v>61.830999999999982</v>
      </c>
      <c r="H4" s="5">
        <v>55.99</v>
      </c>
      <c r="I4" s="106" t="s">
        <v>27</v>
      </c>
      <c r="J4" s="5">
        <v>61.93</v>
      </c>
      <c r="K4" s="106" t="s">
        <v>13</v>
      </c>
      <c r="L4" s="5">
        <v>61.93</v>
      </c>
      <c r="M4" s="106" t="s">
        <v>27</v>
      </c>
      <c r="N4" s="5">
        <v>63.54</v>
      </c>
      <c r="O4" s="5" t="s">
        <v>21</v>
      </c>
      <c r="P4" s="12">
        <v>77.27</v>
      </c>
      <c r="Q4" s="127" t="s">
        <v>13</v>
      </c>
      <c r="R4" s="5">
        <v>59.09</v>
      </c>
      <c r="S4" s="5" t="s">
        <v>12</v>
      </c>
      <c r="T4" s="5">
        <v>54.96</v>
      </c>
      <c r="U4" s="5" t="s">
        <v>21</v>
      </c>
      <c r="V4" s="5">
        <v>65.63</v>
      </c>
      <c r="W4" s="106" t="s">
        <v>27</v>
      </c>
      <c r="X4" s="74">
        <v>44.79</v>
      </c>
      <c r="Y4" s="74" t="s">
        <v>76</v>
      </c>
      <c r="Z4" s="5">
        <v>60.42</v>
      </c>
      <c r="AA4" s="5" t="s">
        <v>12</v>
      </c>
      <c r="AB4" s="5">
        <v>57.55</v>
      </c>
      <c r="AC4" s="126" t="s">
        <v>13</v>
      </c>
      <c r="AD4" s="74">
        <v>54.55</v>
      </c>
      <c r="AE4" s="98" t="s">
        <v>27</v>
      </c>
      <c r="AF4" s="74">
        <v>53.27</v>
      </c>
      <c r="AG4" s="98" t="s">
        <v>27</v>
      </c>
      <c r="AH4" s="5"/>
      <c r="AI4" s="6"/>
      <c r="AJ4" s="5"/>
      <c r="AK4" s="6"/>
      <c r="AL4" s="85"/>
      <c r="AM4" s="24"/>
      <c r="AN4" s="24"/>
      <c r="AO4" s="24"/>
      <c r="AP4" s="24"/>
      <c r="AQ4" s="24"/>
      <c r="AR4" s="24"/>
      <c r="AS4" s="24"/>
      <c r="AT4" s="24"/>
      <c r="AU4" s="24"/>
      <c r="AV4" s="24"/>
    </row>
    <row r="5" spans="1:48" s="8" customFormat="1">
      <c r="A5" s="2">
        <v>3</v>
      </c>
      <c r="B5" s="61" t="s">
        <v>28</v>
      </c>
      <c r="C5" s="61" t="s">
        <v>29</v>
      </c>
      <c r="D5" s="79" t="s">
        <v>30</v>
      </c>
      <c r="E5" s="24">
        <v>10</v>
      </c>
      <c r="F5" s="45">
        <f>SUM(H5:AM5)-(P5+0)</f>
        <v>583.54999999999995</v>
      </c>
      <c r="G5" s="47">
        <f t="shared" si="0"/>
        <v>58.354999999999997</v>
      </c>
      <c r="H5" s="5"/>
      <c r="I5" s="5"/>
      <c r="J5" s="5">
        <v>58.24</v>
      </c>
      <c r="K5" s="106" t="s">
        <v>31</v>
      </c>
      <c r="L5" s="5">
        <v>63.8</v>
      </c>
      <c r="M5" s="106" t="s">
        <v>31</v>
      </c>
      <c r="N5" s="5">
        <v>67.08</v>
      </c>
      <c r="O5" s="5" t="s">
        <v>34</v>
      </c>
      <c r="P5" s="74">
        <v>41.88</v>
      </c>
      <c r="Q5" s="74" t="s">
        <v>31</v>
      </c>
      <c r="R5" s="5">
        <v>57.32</v>
      </c>
      <c r="S5" s="5" t="s">
        <v>38</v>
      </c>
      <c r="T5" s="5">
        <v>63.07</v>
      </c>
      <c r="U5" s="5" t="s">
        <v>32</v>
      </c>
      <c r="V5" s="5">
        <v>58.75</v>
      </c>
      <c r="W5" s="5" t="s">
        <v>12</v>
      </c>
      <c r="X5" s="5">
        <v>53.64</v>
      </c>
      <c r="Y5" s="5" t="s">
        <v>32</v>
      </c>
      <c r="Z5" s="5">
        <v>54.92</v>
      </c>
      <c r="AA5" s="5" t="s">
        <v>23</v>
      </c>
      <c r="AB5" s="5">
        <v>53.13</v>
      </c>
      <c r="AC5" s="6" t="s">
        <v>32</v>
      </c>
      <c r="AD5" s="5">
        <v>53.6</v>
      </c>
      <c r="AE5" s="6" t="s">
        <v>251</v>
      </c>
      <c r="AF5" s="5" t="s">
        <v>253</v>
      </c>
      <c r="AG5" s="6"/>
      <c r="AH5" s="5"/>
      <c r="AI5" s="6"/>
      <c r="AJ5" s="5"/>
      <c r="AK5" s="6"/>
      <c r="AL5" s="85"/>
      <c r="AM5" s="24"/>
      <c r="AN5" s="24"/>
      <c r="AO5" s="24"/>
      <c r="AP5" s="24"/>
      <c r="AQ5" s="24"/>
      <c r="AR5" s="24"/>
      <c r="AS5" s="24"/>
      <c r="AT5" s="24"/>
      <c r="AU5" s="24"/>
      <c r="AV5" s="24"/>
    </row>
    <row r="6" spans="1:48" s="8" customFormat="1">
      <c r="A6" s="2">
        <v>4</v>
      </c>
      <c r="B6" s="61" t="s">
        <v>46</v>
      </c>
      <c r="C6" s="61" t="s">
        <v>47</v>
      </c>
      <c r="D6" s="79" t="s">
        <v>44</v>
      </c>
      <c r="E6" s="9">
        <v>10</v>
      </c>
      <c r="F6" s="45">
        <f>SUM(H6:AM6)-(Z6+AD6+N6)</f>
        <v>556.49</v>
      </c>
      <c r="G6" s="47">
        <f t="shared" si="0"/>
        <v>55.649000000000001</v>
      </c>
      <c r="H6" s="5">
        <v>51.3</v>
      </c>
      <c r="I6" s="5" t="s">
        <v>42</v>
      </c>
      <c r="J6" s="5">
        <v>62.5</v>
      </c>
      <c r="K6" s="5" t="s">
        <v>34</v>
      </c>
      <c r="L6" s="5">
        <v>48.86</v>
      </c>
      <c r="M6" s="5" t="s">
        <v>41</v>
      </c>
      <c r="N6" s="76">
        <v>49.09</v>
      </c>
      <c r="O6" s="75" t="s">
        <v>42</v>
      </c>
      <c r="P6" s="5">
        <v>50.32</v>
      </c>
      <c r="Q6" s="5" t="s">
        <v>180</v>
      </c>
      <c r="R6" s="5">
        <v>54.29</v>
      </c>
      <c r="S6" s="5" t="s">
        <v>43</v>
      </c>
      <c r="T6" s="5">
        <v>51.86</v>
      </c>
      <c r="U6" s="5" t="s">
        <v>41</v>
      </c>
      <c r="V6" s="5">
        <v>60.47</v>
      </c>
      <c r="W6" s="5" t="s">
        <v>300</v>
      </c>
      <c r="X6" s="5">
        <v>62.27</v>
      </c>
      <c r="Y6" s="5" t="s">
        <v>43</v>
      </c>
      <c r="Z6" s="74">
        <v>39.770000000000003</v>
      </c>
      <c r="AA6" s="74" t="s">
        <v>48</v>
      </c>
      <c r="AB6" s="5">
        <v>62.24</v>
      </c>
      <c r="AC6" s="6" t="s">
        <v>242</v>
      </c>
      <c r="AD6" s="74">
        <v>37.880000000000003</v>
      </c>
      <c r="AE6" s="98" t="s">
        <v>42</v>
      </c>
      <c r="AF6" s="5">
        <v>52.38</v>
      </c>
      <c r="AG6" s="6" t="s">
        <v>51</v>
      </c>
      <c r="AH6" s="5"/>
      <c r="AI6" s="6"/>
      <c r="AJ6" s="5"/>
      <c r="AK6" s="6"/>
      <c r="AL6" s="85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48" s="8" customFormat="1">
      <c r="A7" s="2">
        <v>5</v>
      </c>
      <c r="B7" s="61" t="s">
        <v>39</v>
      </c>
      <c r="C7" s="61" t="s">
        <v>40</v>
      </c>
      <c r="D7" s="79" t="s">
        <v>41</v>
      </c>
      <c r="E7" s="24">
        <v>10</v>
      </c>
      <c r="F7" s="45">
        <f>SUM(H7:AM7)-(J7+AF7)</f>
        <v>543.82000000000005</v>
      </c>
      <c r="G7" s="47">
        <f t="shared" si="0"/>
        <v>54.382000000000005</v>
      </c>
      <c r="H7" s="5">
        <v>51.82</v>
      </c>
      <c r="I7" s="5" t="s">
        <v>43</v>
      </c>
      <c r="J7" s="74">
        <v>44.27</v>
      </c>
      <c r="K7" s="74" t="s">
        <v>42</v>
      </c>
      <c r="L7" s="5">
        <v>48.86</v>
      </c>
      <c r="M7" s="5" t="s">
        <v>44</v>
      </c>
      <c r="N7" s="5">
        <v>52.95</v>
      </c>
      <c r="O7" s="5" t="s">
        <v>45</v>
      </c>
      <c r="P7" s="5">
        <v>51.62</v>
      </c>
      <c r="Q7" s="5" t="s">
        <v>55</v>
      </c>
      <c r="R7" s="5" t="s">
        <v>253</v>
      </c>
      <c r="S7" s="5"/>
      <c r="T7" s="5">
        <v>51.86</v>
      </c>
      <c r="U7" s="5" t="s">
        <v>44</v>
      </c>
      <c r="V7" s="5">
        <v>50.63</v>
      </c>
      <c r="W7" s="5" t="s">
        <v>43</v>
      </c>
      <c r="X7" s="5">
        <v>57.5</v>
      </c>
      <c r="Y7" s="5" t="s">
        <v>42</v>
      </c>
      <c r="Z7" s="5">
        <v>66.099999999999994</v>
      </c>
      <c r="AA7" s="5" t="s">
        <v>45</v>
      </c>
      <c r="AB7" s="5">
        <v>53.39</v>
      </c>
      <c r="AC7" s="6" t="s">
        <v>42</v>
      </c>
      <c r="AD7" s="5">
        <v>59.09</v>
      </c>
      <c r="AE7" s="6" t="s">
        <v>31</v>
      </c>
      <c r="AF7" s="74">
        <v>47.62</v>
      </c>
      <c r="AG7" s="98" t="s">
        <v>42</v>
      </c>
      <c r="AH7" s="5"/>
      <c r="AI7" s="6"/>
      <c r="AJ7" s="5"/>
      <c r="AK7" s="6"/>
      <c r="AL7" s="85"/>
      <c r="AM7" s="24"/>
      <c r="AN7" s="24"/>
      <c r="AO7" s="24"/>
      <c r="AP7" s="24"/>
      <c r="AQ7" s="24"/>
      <c r="AR7" s="24"/>
      <c r="AS7" s="24"/>
      <c r="AT7" s="24"/>
      <c r="AU7" s="24"/>
      <c r="AV7" s="24"/>
    </row>
    <row r="8" spans="1:48" s="8" customFormat="1">
      <c r="A8" s="2">
        <v>6</v>
      </c>
      <c r="B8" s="61" t="s">
        <v>80</v>
      </c>
      <c r="C8" s="61" t="s">
        <v>81</v>
      </c>
      <c r="D8" s="79" t="s">
        <v>48</v>
      </c>
      <c r="E8" s="9">
        <v>10</v>
      </c>
      <c r="F8" s="45">
        <f>SUM(H8:AM8)-(0+0)</f>
        <v>529.32999999999993</v>
      </c>
      <c r="G8" s="47">
        <f t="shared" si="0"/>
        <v>52.932999999999993</v>
      </c>
      <c r="H8" s="5">
        <v>48.96</v>
      </c>
      <c r="I8" s="5" t="s">
        <v>83</v>
      </c>
      <c r="J8" s="5">
        <v>55.47</v>
      </c>
      <c r="K8" s="5" t="s">
        <v>83</v>
      </c>
      <c r="L8" s="5"/>
      <c r="M8" s="5"/>
      <c r="N8" s="5" t="s">
        <v>253</v>
      </c>
      <c r="O8" s="5"/>
      <c r="P8" s="5">
        <v>47.73</v>
      </c>
      <c r="Q8" s="5" t="s">
        <v>37</v>
      </c>
      <c r="R8" s="5" t="s">
        <v>253</v>
      </c>
      <c r="S8" s="5"/>
      <c r="T8" s="5">
        <v>53.79</v>
      </c>
      <c r="U8" s="5" t="s">
        <v>173</v>
      </c>
      <c r="V8" s="5">
        <v>57.71</v>
      </c>
      <c r="W8" s="5" t="s">
        <v>82</v>
      </c>
      <c r="X8" s="5">
        <v>59.09</v>
      </c>
      <c r="Y8" s="5" t="s">
        <v>55</v>
      </c>
      <c r="Z8" s="5">
        <v>39.770000000000003</v>
      </c>
      <c r="AA8" s="5" t="s">
        <v>44</v>
      </c>
      <c r="AB8" s="5">
        <v>59.64</v>
      </c>
      <c r="AC8" s="6" t="s">
        <v>82</v>
      </c>
      <c r="AD8" s="5">
        <v>57.77</v>
      </c>
      <c r="AE8" s="6" t="s">
        <v>300</v>
      </c>
      <c r="AF8" s="5">
        <v>49.4</v>
      </c>
      <c r="AG8" s="6" t="s">
        <v>173</v>
      </c>
      <c r="AH8" s="5"/>
      <c r="AI8" s="6"/>
      <c r="AJ8" s="5"/>
      <c r="AK8" s="6"/>
      <c r="AL8" s="85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spans="1:48" s="8" customFormat="1">
      <c r="A9" s="2">
        <v>7</v>
      </c>
      <c r="B9" s="61" t="s">
        <v>134</v>
      </c>
      <c r="C9" s="61" t="s">
        <v>135</v>
      </c>
      <c r="D9" s="79" t="s">
        <v>45</v>
      </c>
      <c r="E9" s="24">
        <v>9</v>
      </c>
      <c r="F9" s="45">
        <f>SUM(H9:AM9)-(V9+0)</f>
        <v>526.08000000000004</v>
      </c>
      <c r="G9" s="47">
        <f t="shared" si="0"/>
        <v>58.45333333333334</v>
      </c>
      <c r="H9" s="5"/>
      <c r="I9" s="5"/>
      <c r="J9" s="5">
        <v>59.38</v>
      </c>
      <c r="K9" s="5" t="s">
        <v>33</v>
      </c>
      <c r="L9" s="5">
        <v>57.95</v>
      </c>
      <c r="M9" s="5" t="s">
        <v>33</v>
      </c>
      <c r="N9" s="5">
        <v>52.95</v>
      </c>
      <c r="O9" s="5" t="s">
        <v>41</v>
      </c>
      <c r="P9" s="5">
        <v>63.64</v>
      </c>
      <c r="Q9" s="5" t="s">
        <v>43</v>
      </c>
      <c r="R9" s="5">
        <v>52.02</v>
      </c>
      <c r="S9" s="106" t="s">
        <v>136</v>
      </c>
      <c r="T9" s="5">
        <v>71.489999999999995</v>
      </c>
      <c r="U9" s="106" t="s">
        <v>136</v>
      </c>
      <c r="V9" s="74">
        <v>48.75</v>
      </c>
      <c r="W9" s="74" t="s">
        <v>136</v>
      </c>
      <c r="X9" s="5">
        <v>50.21</v>
      </c>
      <c r="Y9" s="106" t="s">
        <v>136</v>
      </c>
      <c r="Z9" s="5">
        <v>66.099999999999994</v>
      </c>
      <c r="AA9" s="5" t="s">
        <v>41</v>
      </c>
      <c r="AB9" s="5">
        <v>52.34</v>
      </c>
      <c r="AC9" s="6" t="s">
        <v>18</v>
      </c>
      <c r="AD9" s="5" t="s">
        <v>253</v>
      </c>
      <c r="AE9" s="6"/>
      <c r="AF9" s="5" t="s">
        <v>253</v>
      </c>
      <c r="AG9" s="6"/>
      <c r="AH9" s="5"/>
      <c r="AI9" s="6"/>
      <c r="AJ9" s="5"/>
      <c r="AK9" s="6"/>
      <c r="AL9" s="85"/>
      <c r="AM9" s="24"/>
      <c r="AN9" s="24"/>
      <c r="AO9" s="24"/>
      <c r="AP9" s="24"/>
      <c r="AQ9" s="24"/>
      <c r="AR9" s="24"/>
      <c r="AS9" s="24"/>
      <c r="AT9" s="24"/>
      <c r="AU9" s="24"/>
      <c r="AV9" s="24"/>
    </row>
    <row r="10" spans="1:48" s="8" customFormat="1">
      <c r="A10" s="2">
        <v>8</v>
      </c>
      <c r="B10" s="61" t="s">
        <v>129</v>
      </c>
      <c r="C10" s="61" t="s">
        <v>40</v>
      </c>
      <c r="D10" s="79" t="s">
        <v>33</v>
      </c>
      <c r="E10" s="24">
        <v>9</v>
      </c>
      <c r="F10" s="45">
        <f>SUM(H10:AM10)-(0+0)</f>
        <v>488.15999999999997</v>
      </c>
      <c r="G10" s="47">
        <f t="shared" si="0"/>
        <v>54.239999999999995</v>
      </c>
      <c r="H10" s="24"/>
      <c r="I10" s="24"/>
      <c r="J10" s="13">
        <v>59.38</v>
      </c>
      <c r="K10" s="24" t="s">
        <v>45</v>
      </c>
      <c r="L10" s="24">
        <v>57.95</v>
      </c>
      <c r="M10" s="24" t="s">
        <v>45</v>
      </c>
      <c r="N10" s="13">
        <v>49.38</v>
      </c>
      <c r="O10" s="24" t="s">
        <v>38</v>
      </c>
      <c r="P10" s="5">
        <v>42.56</v>
      </c>
      <c r="Q10" s="5" t="s">
        <v>38</v>
      </c>
      <c r="R10" s="5">
        <v>56.48</v>
      </c>
      <c r="S10" s="5" t="s">
        <v>194</v>
      </c>
      <c r="T10" s="5" t="s">
        <v>253</v>
      </c>
      <c r="U10" s="5"/>
      <c r="V10" s="5">
        <v>65</v>
      </c>
      <c r="W10" s="5" t="s">
        <v>301</v>
      </c>
      <c r="X10" s="5" t="s">
        <v>253</v>
      </c>
      <c r="Y10" s="5"/>
      <c r="Z10" s="5">
        <v>39.39</v>
      </c>
      <c r="AA10" s="5" t="s">
        <v>38</v>
      </c>
      <c r="AB10" s="5">
        <v>54.95</v>
      </c>
      <c r="AC10" s="6" t="s">
        <v>31</v>
      </c>
      <c r="AD10" s="5">
        <v>63.07</v>
      </c>
      <c r="AE10" s="6" t="s">
        <v>194</v>
      </c>
      <c r="AF10" s="5" t="s">
        <v>253</v>
      </c>
      <c r="AG10" s="6"/>
      <c r="AH10" s="5"/>
      <c r="AI10" s="6"/>
      <c r="AJ10" s="5"/>
      <c r="AK10" s="6"/>
      <c r="AL10" s="85"/>
      <c r="AM10" s="24"/>
      <c r="AN10" s="24"/>
      <c r="AO10" s="24"/>
      <c r="AP10" s="24"/>
      <c r="AQ10" s="24"/>
      <c r="AR10" s="24"/>
      <c r="AS10" s="24"/>
      <c r="AT10" s="24"/>
      <c r="AU10" s="24"/>
      <c r="AV10" s="24"/>
    </row>
    <row r="11" spans="1:48" s="8" customFormat="1">
      <c r="A11" s="2">
        <v>9</v>
      </c>
      <c r="B11" s="61" t="s">
        <v>80</v>
      </c>
      <c r="C11" s="61" t="s">
        <v>120</v>
      </c>
      <c r="D11" s="79" t="s">
        <v>116</v>
      </c>
      <c r="E11" s="9">
        <v>10</v>
      </c>
      <c r="F11" s="45">
        <f>SUM(H11:AM11)-(T11+Z11)</f>
        <v>478.03999999999996</v>
      </c>
      <c r="G11" s="47">
        <f t="shared" si="0"/>
        <v>47.803999999999995</v>
      </c>
      <c r="H11" s="6"/>
      <c r="I11" s="5"/>
      <c r="J11" s="5">
        <v>44.6</v>
      </c>
      <c r="K11" s="5" t="s">
        <v>117</v>
      </c>
      <c r="L11" s="5">
        <v>42.9</v>
      </c>
      <c r="M11" s="5" t="s">
        <v>117</v>
      </c>
      <c r="N11" s="5">
        <v>46.82</v>
      </c>
      <c r="O11" s="5" t="s">
        <v>288</v>
      </c>
      <c r="P11" s="5">
        <v>45.13</v>
      </c>
      <c r="Q11" s="106" t="s">
        <v>118</v>
      </c>
      <c r="R11" s="5">
        <v>46.97</v>
      </c>
      <c r="S11" s="106" t="s">
        <v>118</v>
      </c>
      <c r="T11" s="74">
        <v>31.25</v>
      </c>
      <c r="U11" s="74" t="s">
        <v>118</v>
      </c>
      <c r="V11" s="5">
        <v>46.25</v>
      </c>
      <c r="W11" s="106" t="s">
        <v>118</v>
      </c>
      <c r="X11" s="5">
        <v>60</v>
      </c>
      <c r="Y11" s="5" t="s">
        <v>115</v>
      </c>
      <c r="Z11" s="74">
        <v>32.770000000000003</v>
      </c>
      <c r="AA11" s="74" t="s">
        <v>115</v>
      </c>
      <c r="AB11" s="5">
        <v>44.79</v>
      </c>
      <c r="AC11" s="6" t="s">
        <v>115</v>
      </c>
      <c r="AD11" s="5">
        <v>46.02</v>
      </c>
      <c r="AE11" s="6" t="s">
        <v>115</v>
      </c>
      <c r="AF11" s="13">
        <v>54.56</v>
      </c>
      <c r="AG11" s="8" t="s">
        <v>115</v>
      </c>
      <c r="AH11" s="5"/>
      <c r="AI11" s="6"/>
      <c r="AJ11" s="5"/>
      <c r="AK11" s="6"/>
      <c r="AL11" s="85"/>
      <c r="AM11" s="24"/>
      <c r="AN11" s="24"/>
      <c r="AO11" s="24"/>
      <c r="AP11" s="24"/>
      <c r="AQ11" s="24"/>
      <c r="AR11" s="24"/>
      <c r="AS11" s="24"/>
      <c r="AT11" s="24"/>
      <c r="AU11" s="24"/>
      <c r="AV11" s="24"/>
    </row>
    <row r="12" spans="1:48" s="8" customFormat="1">
      <c r="A12" s="2">
        <v>10</v>
      </c>
      <c r="B12" s="61" t="s">
        <v>10</v>
      </c>
      <c r="C12" s="61" t="s">
        <v>11</v>
      </c>
      <c r="D12" s="79" t="s">
        <v>12</v>
      </c>
      <c r="E12" s="9">
        <v>8</v>
      </c>
      <c r="F12" s="45">
        <f>SUM(H12:AM12)-(0+0)</f>
        <v>473.34000000000003</v>
      </c>
      <c r="G12" s="47">
        <f t="shared" si="0"/>
        <v>59.167500000000004</v>
      </c>
      <c r="H12" s="5"/>
      <c r="I12" s="5"/>
      <c r="J12" s="5">
        <v>58.52</v>
      </c>
      <c r="K12" s="5" t="s">
        <v>15</v>
      </c>
      <c r="L12" s="5">
        <v>56.53</v>
      </c>
      <c r="M12" s="5" t="s">
        <v>13</v>
      </c>
      <c r="N12" s="5">
        <v>52.08</v>
      </c>
      <c r="O12" s="5" t="s">
        <v>31</v>
      </c>
      <c r="P12" s="5">
        <v>63.96</v>
      </c>
      <c r="Q12" s="5" t="s">
        <v>263</v>
      </c>
      <c r="R12" s="5">
        <v>59.09</v>
      </c>
      <c r="S12" s="5" t="s">
        <v>16</v>
      </c>
      <c r="T12" s="5" t="s">
        <v>253</v>
      </c>
      <c r="U12" s="5"/>
      <c r="V12" s="5">
        <v>58.75</v>
      </c>
      <c r="W12" s="5" t="s">
        <v>30</v>
      </c>
      <c r="X12" s="5" t="s">
        <v>253</v>
      </c>
      <c r="Y12" s="5"/>
      <c r="Z12" s="5">
        <v>60.42</v>
      </c>
      <c r="AA12" s="5" t="s">
        <v>16</v>
      </c>
      <c r="AB12" s="5" t="s">
        <v>253</v>
      </c>
      <c r="AC12" s="6"/>
      <c r="AD12" s="5" t="s">
        <v>253</v>
      </c>
      <c r="AE12" s="6"/>
      <c r="AF12" s="5">
        <v>63.99</v>
      </c>
      <c r="AG12" s="6" t="s">
        <v>32</v>
      </c>
      <c r="AH12" s="5"/>
      <c r="AI12" s="6"/>
      <c r="AJ12" s="5"/>
      <c r="AK12" s="6"/>
      <c r="AL12" s="85"/>
      <c r="AM12" s="24"/>
      <c r="AN12" s="24"/>
      <c r="AO12" s="24"/>
      <c r="AP12" s="24"/>
      <c r="AQ12" s="24"/>
      <c r="AR12" s="24"/>
      <c r="AS12" s="24"/>
      <c r="AT12" s="24"/>
      <c r="AU12" s="24"/>
      <c r="AV12" s="24"/>
    </row>
    <row r="13" spans="1:48" s="8" customFormat="1">
      <c r="A13" s="2">
        <v>11</v>
      </c>
      <c r="B13" s="61" t="s">
        <v>39</v>
      </c>
      <c r="C13" s="61" t="s">
        <v>66</v>
      </c>
      <c r="D13" s="79" t="s">
        <v>42</v>
      </c>
      <c r="E13" s="24">
        <v>10</v>
      </c>
      <c r="F13" s="45">
        <f>SUM(H13:AM13)-(V13+AD13)</f>
        <v>458.18999999999994</v>
      </c>
      <c r="G13" s="47">
        <f t="shared" si="0"/>
        <v>45.818999999999996</v>
      </c>
      <c r="H13" s="13">
        <v>51.3</v>
      </c>
      <c r="I13" s="5" t="s">
        <v>44</v>
      </c>
      <c r="J13" s="5">
        <v>44.27</v>
      </c>
      <c r="K13" s="5" t="s">
        <v>41</v>
      </c>
      <c r="L13" s="5">
        <v>55.97</v>
      </c>
      <c r="M13" s="5" t="s">
        <v>43</v>
      </c>
      <c r="N13" s="5">
        <v>49.09</v>
      </c>
      <c r="O13" s="5" t="s">
        <v>44</v>
      </c>
      <c r="P13" s="5" t="s">
        <v>253</v>
      </c>
      <c r="Q13" s="5"/>
      <c r="R13" s="5" t="s">
        <v>253</v>
      </c>
      <c r="S13" s="5"/>
      <c r="T13" s="5">
        <v>53.6</v>
      </c>
      <c r="U13" s="5" t="s">
        <v>27</v>
      </c>
      <c r="V13" s="74">
        <v>43.96</v>
      </c>
      <c r="W13" s="74" t="s">
        <v>67</v>
      </c>
      <c r="X13" s="11">
        <v>57.5</v>
      </c>
      <c r="Y13" s="8" t="s">
        <v>41</v>
      </c>
      <c r="Z13" s="5">
        <v>45.45</v>
      </c>
      <c r="AA13" s="5" t="s">
        <v>27</v>
      </c>
      <c r="AB13" s="5">
        <v>53.39</v>
      </c>
      <c r="AC13" s="6" t="s">
        <v>41</v>
      </c>
      <c r="AD13" s="74">
        <v>37.880000000000003</v>
      </c>
      <c r="AE13" s="98" t="s">
        <v>44</v>
      </c>
      <c r="AF13" s="5">
        <v>47.62</v>
      </c>
      <c r="AG13" s="6" t="s">
        <v>41</v>
      </c>
      <c r="AH13" s="5"/>
      <c r="AI13" s="6"/>
      <c r="AJ13" s="6"/>
      <c r="AK13" s="6"/>
      <c r="AL13" s="85"/>
      <c r="AM13" s="24"/>
      <c r="AN13" s="24"/>
      <c r="AO13" s="24"/>
      <c r="AP13" s="24"/>
      <c r="AQ13" s="24"/>
      <c r="AR13" s="24"/>
      <c r="AS13" s="24"/>
      <c r="AT13" s="24"/>
      <c r="AU13" s="24"/>
      <c r="AV13" s="24"/>
    </row>
    <row r="14" spans="1:48" s="8" customFormat="1">
      <c r="A14" s="2">
        <v>12</v>
      </c>
      <c r="B14" s="58" t="s">
        <v>78</v>
      </c>
      <c r="C14" s="58" t="s">
        <v>203</v>
      </c>
      <c r="D14" s="2" t="s">
        <v>82</v>
      </c>
      <c r="E14" s="24">
        <v>8</v>
      </c>
      <c r="F14" s="45">
        <f>SUM(H14:AM14)-(0+0)</f>
        <v>451.90999999999997</v>
      </c>
      <c r="G14" s="47">
        <f t="shared" si="0"/>
        <v>56.488749999999996</v>
      </c>
      <c r="H14" s="5"/>
      <c r="I14" s="5"/>
      <c r="J14" s="5"/>
      <c r="K14" s="5"/>
      <c r="L14" s="5">
        <v>66.48</v>
      </c>
      <c r="M14" s="5" t="s">
        <v>251</v>
      </c>
      <c r="N14" s="5">
        <v>62.05</v>
      </c>
      <c r="O14" s="106" t="s">
        <v>172</v>
      </c>
      <c r="P14" s="13">
        <v>51.19</v>
      </c>
      <c r="Q14" s="106" t="s">
        <v>172</v>
      </c>
      <c r="R14" s="24" t="s">
        <v>253</v>
      </c>
      <c r="S14" s="24"/>
      <c r="T14" s="13">
        <v>50.76</v>
      </c>
      <c r="U14" s="106" t="s">
        <v>172</v>
      </c>
      <c r="V14" s="13">
        <v>57.71</v>
      </c>
      <c r="W14" s="24" t="s">
        <v>48</v>
      </c>
      <c r="X14" s="5">
        <v>59.38</v>
      </c>
      <c r="Y14" s="5" t="s">
        <v>251</v>
      </c>
      <c r="Z14" s="13">
        <v>44.7</v>
      </c>
      <c r="AA14" s="24" t="s">
        <v>251</v>
      </c>
      <c r="AB14" s="13">
        <v>59.64</v>
      </c>
      <c r="AC14" s="24" t="s">
        <v>48</v>
      </c>
      <c r="AD14" s="24" t="s">
        <v>253</v>
      </c>
      <c r="AE14" s="24"/>
      <c r="AF14" s="24" t="s">
        <v>253</v>
      </c>
      <c r="AG14" s="24"/>
      <c r="AH14" s="24"/>
      <c r="AI14" s="24"/>
      <c r="AJ14" s="24"/>
      <c r="AK14" s="24"/>
      <c r="AL14" s="86"/>
      <c r="AM14" s="24"/>
      <c r="AN14" s="24"/>
      <c r="AO14" s="24"/>
      <c r="AP14" s="24"/>
      <c r="AQ14" s="24"/>
      <c r="AR14" s="24"/>
      <c r="AS14" s="24"/>
      <c r="AT14" s="24"/>
      <c r="AU14" s="24"/>
      <c r="AV14" s="24"/>
    </row>
    <row r="15" spans="1:48" s="8" customFormat="1">
      <c r="A15" s="2">
        <v>13</v>
      </c>
      <c r="B15" s="61" t="s">
        <v>53</v>
      </c>
      <c r="C15" s="61" t="s">
        <v>54</v>
      </c>
      <c r="D15" s="79" t="s">
        <v>55</v>
      </c>
      <c r="E15" s="9">
        <v>10</v>
      </c>
      <c r="F15" s="45">
        <f>SUM(H15:AM15)-(N15+T15+J15+Z15)</f>
        <v>451.72</v>
      </c>
      <c r="G15" s="47">
        <f t="shared" si="0"/>
        <v>45.172000000000004</v>
      </c>
      <c r="H15" s="48">
        <v>52.6</v>
      </c>
      <c r="I15" s="5" t="s">
        <v>51</v>
      </c>
      <c r="J15" s="74">
        <v>42.61</v>
      </c>
      <c r="K15" s="74" t="s">
        <v>56</v>
      </c>
      <c r="L15" s="5">
        <v>45.45</v>
      </c>
      <c r="M15" s="5" t="s">
        <v>51</v>
      </c>
      <c r="N15" s="74">
        <v>40</v>
      </c>
      <c r="O15" s="74" t="s">
        <v>51</v>
      </c>
      <c r="P15" s="13">
        <v>51.62</v>
      </c>
      <c r="Q15" s="24" t="s">
        <v>41</v>
      </c>
      <c r="R15" s="13">
        <v>56.31</v>
      </c>
      <c r="S15" s="24" t="s">
        <v>51</v>
      </c>
      <c r="T15" s="76">
        <v>35.33</v>
      </c>
      <c r="U15" s="75" t="s">
        <v>248</v>
      </c>
      <c r="V15" s="13">
        <v>47.08</v>
      </c>
      <c r="W15" s="24" t="s">
        <v>56</v>
      </c>
      <c r="X15" s="13">
        <v>59.09</v>
      </c>
      <c r="Y15" s="24" t="s">
        <v>48</v>
      </c>
      <c r="Z15" s="76">
        <v>42.05</v>
      </c>
      <c r="AA15" s="75" t="s">
        <v>58</v>
      </c>
      <c r="AB15" s="13">
        <v>48.96</v>
      </c>
      <c r="AC15" s="24" t="s">
        <v>60</v>
      </c>
      <c r="AD15" s="13">
        <v>42.99</v>
      </c>
      <c r="AE15" s="24" t="s">
        <v>57</v>
      </c>
      <c r="AF15" s="13">
        <v>47.62</v>
      </c>
      <c r="AG15" s="24" t="s">
        <v>58</v>
      </c>
      <c r="AH15" s="24"/>
      <c r="AI15" s="24"/>
      <c r="AJ15" s="24"/>
      <c r="AK15" s="24"/>
      <c r="AL15" s="86"/>
      <c r="AM15" s="24"/>
      <c r="AN15" s="24"/>
      <c r="AO15" s="24"/>
      <c r="AP15" s="24"/>
      <c r="AQ15" s="24"/>
      <c r="AR15" s="24"/>
      <c r="AS15" s="24"/>
      <c r="AT15" s="24"/>
      <c r="AU15" s="24"/>
      <c r="AV15" s="24"/>
    </row>
    <row r="16" spans="1:48" s="8" customFormat="1">
      <c r="A16" s="2">
        <v>14</v>
      </c>
      <c r="B16" s="61" t="s">
        <v>170</v>
      </c>
      <c r="C16" s="61" t="s">
        <v>171</v>
      </c>
      <c r="D16" s="79" t="s">
        <v>172</v>
      </c>
      <c r="E16" s="9">
        <v>8</v>
      </c>
      <c r="F16" s="45">
        <f>SUM(H16:AM16)-(H16+0)</f>
        <v>450.36000000000007</v>
      </c>
      <c r="G16" s="47">
        <f t="shared" si="0"/>
        <v>56.295000000000009</v>
      </c>
      <c r="H16" s="74">
        <v>58.07</v>
      </c>
      <c r="I16" s="74" t="s">
        <v>173</v>
      </c>
      <c r="J16" s="5">
        <v>65.06</v>
      </c>
      <c r="K16" s="5" t="s">
        <v>173</v>
      </c>
      <c r="L16" s="5">
        <v>60.42</v>
      </c>
      <c r="M16" s="5" t="s">
        <v>173</v>
      </c>
      <c r="N16" s="5">
        <v>62.5</v>
      </c>
      <c r="O16" s="5" t="s">
        <v>82</v>
      </c>
      <c r="P16" s="5">
        <v>51.19</v>
      </c>
      <c r="Q16" s="5" t="s">
        <v>82</v>
      </c>
      <c r="R16" s="5">
        <v>59.72</v>
      </c>
      <c r="S16" s="5" t="s">
        <v>173</v>
      </c>
      <c r="T16" s="5">
        <v>50.76</v>
      </c>
      <c r="U16" s="5" t="s">
        <v>82</v>
      </c>
      <c r="V16" s="5" t="s">
        <v>253</v>
      </c>
      <c r="W16" s="5"/>
      <c r="X16" s="5" t="s">
        <v>253</v>
      </c>
      <c r="Y16" s="5"/>
      <c r="Z16" s="5" t="s">
        <v>253</v>
      </c>
      <c r="AA16" s="5"/>
      <c r="AB16" s="5" t="s">
        <v>253</v>
      </c>
      <c r="AC16" s="6"/>
      <c r="AD16" s="5">
        <v>47.73</v>
      </c>
      <c r="AE16" s="6" t="s">
        <v>262</v>
      </c>
      <c r="AF16" s="5">
        <v>52.98</v>
      </c>
      <c r="AG16" s="6" t="s">
        <v>136</v>
      </c>
      <c r="AH16" s="5"/>
      <c r="AI16" s="6"/>
      <c r="AJ16" s="5"/>
      <c r="AK16" s="6"/>
      <c r="AL16" s="85"/>
      <c r="AM16" s="24"/>
      <c r="AN16" s="24"/>
      <c r="AO16" s="24"/>
      <c r="AP16" s="24"/>
      <c r="AQ16" s="24"/>
      <c r="AR16" s="24"/>
      <c r="AS16" s="24"/>
      <c r="AT16" s="24"/>
      <c r="AU16" s="24"/>
      <c r="AV16" s="24"/>
    </row>
    <row r="17" spans="1:48" s="8" customFormat="1">
      <c r="A17" s="2">
        <v>15</v>
      </c>
      <c r="B17" s="61" t="s">
        <v>62</v>
      </c>
      <c r="C17" s="61" t="s">
        <v>63</v>
      </c>
      <c r="D17" s="79" t="s">
        <v>58</v>
      </c>
      <c r="E17" s="9">
        <v>10</v>
      </c>
      <c r="F17" s="45">
        <f>SUM(H17:AM17)-(J17+P17+V17)</f>
        <v>449.64</v>
      </c>
      <c r="G17" s="47">
        <f t="shared" si="0"/>
        <v>44.963999999999999</v>
      </c>
      <c r="H17" s="5">
        <v>58.07</v>
      </c>
      <c r="I17" s="106" t="s">
        <v>88</v>
      </c>
      <c r="J17" s="74">
        <v>36.36</v>
      </c>
      <c r="K17" s="74" t="s">
        <v>88</v>
      </c>
      <c r="L17" s="5">
        <v>46.59</v>
      </c>
      <c r="M17" s="106" t="s">
        <v>88</v>
      </c>
      <c r="N17" s="5">
        <v>42.92</v>
      </c>
      <c r="O17" s="106" t="s">
        <v>57</v>
      </c>
      <c r="P17" s="74">
        <v>38.31</v>
      </c>
      <c r="Q17" s="74" t="s">
        <v>57</v>
      </c>
      <c r="R17" s="5">
        <v>39.81</v>
      </c>
      <c r="S17" s="106" t="s">
        <v>57</v>
      </c>
      <c r="T17" s="5">
        <v>47.73</v>
      </c>
      <c r="U17" s="106" t="s">
        <v>60</v>
      </c>
      <c r="V17" s="74">
        <v>38.96</v>
      </c>
      <c r="W17" s="74" t="s">
        <v>60</v>
      </c>
      <c r="X17" s="5">
        <v>43.64</v>
      </c>
      <c r="Y17" s="106" t="s">
        <v>60</v>
      </c>
      <c r="Z17" s="5">
        <v>42.05</v>
      </c>
      <c r="AA17" s="5" t="s">
        <v>55</v>
      </c>
      <c r="AB17" s="5">
        <v>42.19</v>
      </c>
      <c r="AC17" s="10" t="s">
        <v>51</v>
      </c>
      <c r="AD17" s="5">
        <v>39.020000000000003</v>
      </c>
      <c r="AE17" s="10" t="s">
        <v>88</v>
      </c>
      <c r="AF17" s="5">
        <v>47.62</v>
      </c>
      <c r="AG17" s="10" t="s">
        <v>55</v>
      </c>
      <c r="AH17" s="5"/>
      <c r="AI17" s="10"/>
      <c r="AJ17" s="5"/>
      <c r="AK17" s="6"/>
      <c r="AL17" s="85"/>
      <c r="AM17" s="24"/>
      <c r="AN17" s="24"/>
      <c r="AO17" s="24"/>
      <c r="AP17" s="24"/>
      <c r="AQ17" s="24"/>
      <c r="AR17" s="24"/>
      <c r="AS17" s="24"/>
      <c r="AT17" s="24"/>
      <c r="AU17" s="24"/>
      <c r="AV17" s="24"/>
    </row>
    <row r="18" spans="1:48" s="8" customFormat="1">
      <c r="A18" s="2">
        <v>16</v>
      </c>
      <c r="B18" s="61" t="s">
        <v>140</v>
      </c>
      <c r="C18" s="61" t="s">
        <v>141</v>
      </c>
      <c r="D18" s="79" t="s">
        <v>43</v>
      </c>
      <c r="E18" s="9">
        <v>8</v>
      </c>
      <c r="F18" s="45">
        <f>SUM(H18:AM18)-(0+0)</f>
        <v>449.6</v>
      </c>
      <c r="G18" s="47">
        <f t="shared" si="0"/>
        <v>56.2</v>
      </c>
      <c r="H18" s="5">
        <v>51.82</v>
      </c>
      <c r="I18" s="5" t="s">
        <v>41</v>
      </c>
      <c r="J18" s="5"/>
      <c r="K18" s="5"/>
      <c r="L18" s="5">
        <v>55.97</v>
      </c>
      <c r="M18" s="5" t="s">
        <v>42</v>
      </c>
      <c r="N18" s="5">
        <v>62.5</v>
      </c>
      <c r="O18" s="5" t="s">
        <v>254</v>
      </c>
      <c r="P18" s="13">
        <v>63.64</v>
      </c>
      <c r="Q18" s="24" t="s">
        <v>45</v>
      </c>
      <c r="R18" s="13">
        <v>54.29</v>
      </c>
      <c r="S18" s="24" t="s">
        <v>44</v>
      </c>
      <c r="T18" s="13">
        <v>48.48</v>
      </c>
      <c r="U18" s="24" t="s">
        <v>52</v>
      </c>
      <c r="V18" s="13">
        <v>50.63</v>
      </c>
      <c r="W18" s="24" t="s">
        <v>41</v>
      </c>
      <c r="X18" s="13">
        <v>62.27</v>
      </c>
      <c r="Y18" s="24" t="s">
        <v>44</v>
      </c>
      <c r="Z18" s="24" t="s">
        <v>253</v>
      </c>
      <c r="AA18" s="24"/>
      <c r="AB18" s="24" t="s">
        <v>253</v>
      </c>
      <c r="AC18" s="24"/>
      <c r="AD18" s="24" t="s">
        <v>253</v>
      </c>
      <c r="AE18" s="24"/>
      <c r="AF18" s="24"/>
      <c r="AG18" s="24"/>
      <c r="AH18" s="24"/>
      <c r="AI18" s="24"/>
      <c r="AJ18" s="24"/>
      <c r="AK18" s="24"/>
      <c r="AL18" s="86"/>
      <c r="AM18" s="24"/>
      <c r="AN18" s="24"/>
      <c r="AO18" s="24"/>
      <c r="AP18" s="24"/>
      <c r="AQ18" s="24"/>
      <c r="AR18" s="24"/>
      <c r="AS18" s="24"/>
      <c r="AT18" s="24"/>
      <c r="AU18" s="24"/>
      <c r="AV18" s="24"/>
    </row>
    <row r="19" spans="1:48" s="8" customFormat="1">
      <c r="A19" s="2">
        <v>17</v>
      </c>
      <c r="B19" s="61" t="s">
        <v>109</v>
      </c>
      <c r="C19" s="61" t="s">
        <v>110</v>
      </c>
      <c r="D19" s="79" t="s">
        <v>31</v>
      </c>
      <c r="E19" s="9">
        <v>8</v>
      </c>
      <c r="F19" s="45">
        <f>SUM(H19:AM19)-(0+0)</f>
        <v>442.28</v>
      </c>
      <c r="G19" s="47">
        <f t="shared" si="0"/>
        <v>55.284999999999997</v>
      </c>
      <c r="H19" s="5"/>
      <c r="I19" s="5"/>
      <c r="J19" s="5">
        <v>58.24</v>
      </c>
      <c r="K19" s="106" t="s">
        <v>30</v>
      </c>
      <c r="L19" s="5">
        <v>63.8</v>
      </c>
      <c r="M19" s="106" t="s">
        <v>30</v>
      </c>
      <c r="N19" s="5">
        <v>52.08</v>
      </c>
      <c r="O19" s="5" t="s">
        <v>12</v>
      </c>
      <c r="P19" s="5">
        <v>41.88</v>
      </c>
      <c r="Q19" s="106" t="s">
        <v>30</v>
      </c>
      <c r="R19" s="5" t="s">
        <v>253</v>
      </c>
      <c r="S19" s="5"/>
      <c r="T19" s="5">
        <v>56.82</v>
      </c>
      <c r="U19" s="5" t="s">
        <v>34</v>
      </c>
      <c r="V19" s="5">
        <v>55.42</v>
      </c>
      <c r="W19" s="5" t="s">
        <v>32</v>
      </c>
      <c r="X19" s="5" t="s">
        <v>253</v>
      </c>
      <c r="Y19" s="5"/>
      <c r="Z19" s="5" t="s">
        <v>253</v>
      </c>
      <c r="AA19" s="5"/>
      <c r="AB19" s="5">
        <v>54.95</v>
      </c>
      <c r="AC19" s="6" t="s">
        <v>33</v>
      </c>
      <c r="AD19" s="5">
        <v>59.09</v>
      </c>
      <c r="AE19" s="6" t="s">
        <v>41</v>
      </c>
      <c r="AF19" s="5" t="s">
        <v>253</v>
      </c>
      <c r="AG19" s="6"/>
      <c r="AH19" s="5"/>
      <c r="AI19" s="6"/>
      <c r="AJ19" s="5"/>
      <c r="AK19" s="6"/>
      <c r="AL19" s="85"/>
      <c r="AM19" s="24"/>
      <c r="AN19" s="24"/>
      <c r="AO19" s="24"/>
      <c r="AP19" s="24"/>
      <c r="AQ19" s="24"/>
      <c r="AR19" s="24"/>
      <c r="AS19" s="24"/>
      <c r="AT19" s="24"/>
      <c r="AU19" s="24"/>
      <c r="AV19" s="24"/>
    </row>
    <row r="20" spans="1:48" s="8" customFormat="1">
      <c r="A20" s="2">
        <v>18</v>
      </c>
      <c r="B20" s="61" t="s">
        <v>84</v>
      </c>
      <c r="C20" s="61" t="s">
        <v>85</v>
      </c>
      <c r="D20" s="79" t="s">
        <v>60</v>
      </c>
      <c r="E20" s="9">
        <v>10</v>
      </c>
      <c r="F20" s="45">
        <f>SUM(H20:AM20)-(0+0)</f>
        <v>441.9</v>
      </c>
      <c r="G20" s="47">
        <f t="shared" si="0"/>
        <v>44.19</v>
      </c>
      <c r="H20" s="5">
        <v>37.5</v>
      </c>
      <c r="I20" s="5" t="s">
        <v>57</v>
      </c>
      <c r="J20" s="5"/>
      <c r="K20" s="5"/>
      <c r="L20" s="5">
        <v>42.9</v>
      </c>
      <c r="M20" s="5" t="s">
        <v>57</v>
      </c>
      <c r="N20" s="5">
        <v>43.41</v>
      </c>
      <c r="O20" s="5" t="s">
        <v>88</v>
      </c>
      <c r="P20" s="5" t="s">
        <v>253</v>
      </c>
      <c r="Q20" s="5"/>
      <c r="R20" s="5">
        <v>50.51</v>
      </c>
      <c r="S20" s="5" t="s">
        <v>88</v>
      </c>
      <c r="T20" s="5">
        <v>47.73</v>
      </c>
      <c r="U20" s="5" t="s">
        <v>58</v>
      </c>
      <c r="V20" s="5">
        <v>38.96</v>
      </c>
      <c r="W20" s="5" t="s">
        <v>58</v>
      </c>
      <c r="X20" s="5">
        <v>43.64</v>
      </c>
      <c r="Y20" s="5" t="s">
        <v>58</v>
      </c>
      <c r="Z20" s="5" t="s">
        <v>253</v>
      </c>
      <c r="AA20" s="5"/>
      <c r="AB20" s="5">
        <v>48.96</v>
      </c>
      <c r="AC20" s="6" t="s">
        <v>55</v>
      </c>
      <c r="AD20" s="5">
        <v>54.36</v>
      </c>
      <c r="AE20" s="6" t="s">
        <v>51</v>
      </c>
      <c r="AF20" s="5">
        <v>33.93</v>
      </c>
      <c r="AG20" s="6" t="s">
        <v>59</v>
      </c>
      <c r="AH20" s="5"/>
      <c r="AI20" s="6"/>
      <c r="AJ20" s="5"/>
      <c r="AK20" s="6"/>
      <c r="AL20" s="85"/>
      <c r="AM20" s="24"/>
      <c r="AN20" s="24"/>
      <c r="AO20" s="24"/>
      <c r="AP20" s="24"/>
      <c r="AQ20" s="24"/>
      <c r="AR20" s="24"/>
      <c r="AS20" s="24"/>
      <c r="AT20" s="24"/>
      <c r="AU20" s="24"/>
      <c r="AV20" s="24"/>
    </row>
    <row r="21" spans="1:48" s="8" customFormat="1">
      <c r="A21" s="2">
        <v>19</v>
      </c>
      <c r="B21" s="61" t="s">
        <v>78</v>
      </c>
      <c r="C21" s="61" t="s">
        <v>79</v>
      </c>
      <c r="D21" s="79" t="s">
        <v>51</v>
      </c>
      <c r="E21" s="9">
        <v>8</v>
      </c>
      <c r="F21" s="45">
        <f>SUM(H21:AM21)-(N21+0)</f>
        <v>434.99000000000007</v>
      </c>
      <c r="G21" s="47">
        <f t="shared" si="0"/>
        <v>54.373750000000008</v>
      </c>
      <c r="H21" s="5">
        <v>52.6</v>
      </c>
      <c r="I21" s="5" t="s">
        <v>55</v>
      </c>
      <c r="J21" s="5"/>
      <c r="K21" s="5"/>
      <c r="L21" s="5">
        <v>45.45</v>
      </c>
      <c r="M21" s="5" t="s">
        <v>55</v>
      </c>
      <c r="N21" s="74">
        <v>40</v>
      </c>
      <c r="O21" s="74" t="s">
        <v>55</v>
      </c>
      <c r="P21" s="5"/>
      <c r="Q21" s="5"/>
      <c r="R21" s="5">
        <v>56.31</v>
      </c>
      <c r="S21" s="5" t="s">
        <v>55</v>
      </c>
      <c r="T21" s="5">
        <v>59.09</v>
      </c>
      <c r="U21" s="5" t="s">
        <v>57</v>
      </c>
      <c r="V21" s="5">
        <v>40</v>
      </c>
      <c r="W21" s="5" t="s">
        <v>57</v>
      </c>
      <c r="X21" s="5">
        <v>39.380000000000003</v>
      </c>
      <c r="Y21" s="5" t="s">
        <v>57</v>
      </c>
      <c r="Z21" s="5" t="s">
        <v>253</v>
      </c>
      <c r="AA21" s="5"/>
      <c r="AB21" s="5">
        <v>35.42</v>
      </c>
      <c r="AC21" s="6" t="s">
        <v>58</v>
      </c>
      <c r="AD21" s="5">
        <v>54.36</v>
      </c>
      <c r="AE21" s="6" t="s">
        <v>60</v>
      </c>
      <c r="AF21" s="5">
        <v>52.38</v>
      </c>
      <c r="AG21" s="6" t="s">
        <v>44</v>
      </c>
      <c r="AH21" s="5"/>
      <c r="AI21" s="6"/>
      <c r="AJ21" s="5"/>
      <c r="AK21" s="6"/>
      <c r="AL21" s="85"/>
      <c r="AM21" s="24"/>
      <c r="AN21" s="24"/>
      <c r="AO21" s="24"/>
      <c r="AP21" s="24"/>
      <c r="AQ21" s="24"/>
      <c r="AR21" s="24"/>
      <c r="AS21" s="24"/>
      <c r="AT21" s="24"/>
      <c r="AU21" s="24"/>
      <c r="AV21" s="24"/>
    </row>
    <row r="22" spans="1:48" s="8" customFormat="1">
      <c r="A22" s="2">
        <v>20</v>
      </c>
      <c r="B22" s="61" t="s">
        <v>68</v>
      </c>
      <c r="C22" s="61" t="s">
        <v>69</v>
      </c>
      <c r="D22" s="79" t="s">
        <v>57</v>
      </c>
      <c r="E22" s="9">
        <v>9</v>
      </c>
      <c r="F22" s="45">
        <f>SUM(H22:AM22)-(0+0)</f>
        <v>432.9</v>
      </c>
      <c r="G22" s="47">
        <f t="shared" si="0"/>
        <v>48.099999999999994</v>
      </c>
      <c r="H22" s="5">
        <v>37.5</v>
      </c>
      <c r="I22" s="5" t="s">
        <v>60</v>
      </c>
      <c r="J22" s="5"/>
      <c r="K22" s="5"/>
      <c r="L22" s="5">
        <v>42.9</v>
      </c>
      <c r="M22" s="5" t="s">
        <v>60</v>
      </c>
      <c r="N22" s="5">
        <v>42.92</v>
      </c>
      <c r="O22" s="106" t="s">
        <v>58</v>
      </c>
      <c r="P22" s="5">
        <v>38.31</v>
      </c>
      <c r="Q22" s="106" t="s">
        <v>58</v>
      </c>
      <c r="R22" s="5">
        <v>39.81</v>
      </c>
      <c r="S22" s="106" t="s">
        <v>58</v>
      </c>
      <c r="T22" s="5">
        <v>59.09</v>
      </c>
      <c r="U22" s="106" t="s">
        <v>51</v>
      </c>
      <c r="V22" s="5">
        <v>40</v>
      </c>
      <c r="W22" s="106" t="s">
        <v>51</v>
      </c>
      <c r="X22" s="5">
        <v>39.380000000000003</v>
      </c>
      <c r="Y22" s="106" t="s">
        <v>51</v>
      </c>
      <c r="Z22" s="5" t="s">
        <v>253</v>
      </c>
      <c r="AA22" s="5"/>
      <c r="AB22" s="5">
        <v>50</v>
      </c>
      <c r="AC22" s="6" t="s">
        <v>59</v>
      </c>
      <c r="AD22" s="5">
        <v>42.99</v>
      </c>
      <c r="AE22" s="6" t="s">
        <v>55</v>
      </c>
      <c r="AF22" s="5" t="s">
        <v>253</v>
      </c>
      <c r="AG22" s="6"/>
      <c r="AH22" s="5"/>
      <c r="AI22" s="6"/>
      <c r="AJ22" s="5"/>
      <c r="AK22" s="6"/>
      <c r="AL22" s="85"/>
      <c r="AM22" s="24"/>
      <c r="AN22" s="24"/>
      <c r="AO22" s="24"/>
      <c r="AP22" s="24"/>
      <c r="AQ22" s="24"/>
      <c r="AR22" s="24"/>
      <c r="AS22" s="24"/>
      <c r="AT22" s="24"/>
      <c r="AU22" s="24"/>
      <c r="AV22" s="24"/>
    </row>
    <row r="23" spans="1:48" s="8" customFormat="1">
      <c r="A23" s="2">
        <v>21</v>
      </c>
      <c r="B23" s="49" t="s">
        <v>121</v>
      </c>
      <c r="C23" s="49" t="s">
        <v>122</v>
      </c>
      <c r="D23" s="24" t="s">
        <v>18</v>
      </c>
      <c r="E23" s="24">
        <v>7</v>
      </c>
      <c r="F23" s="45">
        <f>SUM(H23:AM23)-(R23+0)</f>
        <v>387.55</v>
      </c>
      <c r="G23" s="47">
        <f t="shared" si="0"/>
        <v>55.364285714285714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74">
        <v>44.7</v>
      </c>
      <c r="S23" s="74" t="s">
        <v>123</v>
      </c>
      <c r="T23" s="9">
        <v>62.6</v>
      </c>
      <c r="U23" s="5" t="s">
        <v>123</v>
      </c>
      <c r="V23" s="5">
        <v>56.25</v>
      </c>
      <c r="W23" s="5" t="s">
        <v>59</v>
      </c>
      <c r="X23" s="5">
        <v>52.27</v>
      </c>
      <c r="Y23" s="5" t="s">
        <v>239</v>
      </c>
      <c r="Z23" s="5">
        <v>58.71</v>
      </c>
      <c r="AA23" s="5" t="s">
        <v>123</v>
      </c>
      <c r="AB23" s="5">
        <v>52.34</v>
      </c>
      <c r="AC23" s="6" t="s">
        <v>45</v>
      </c>
      <c r="AD23" s="5">
        <v>57.95</v>
      </c>
      <c r="AE23" s="6" t="s">
        <v>123</v>
      </c>
      <c r="AF23" s="5">
        <v>47.43</v>
      </c>
      <c r="AG23" s="6" t="s">
        <v>123</v>
      </c>
      <c r="AH23" s="5"/>
      <c r="AI23" s="6"/>
      <c r="AJ23" s="5"/>
      <c r="AK23" s="6"/>
      <c r="AL23" s="85"/>
      <c r="AM23" s="24"/>
      <c r="AN23" s="24"/>
      <c r="AO23" s="24"/>
      <c r="AP23" s="24"/>
      <c r="AQ23" s="24"/>
      <c r="AR23" s="24"/>
      <c r="AS23" s="24"/>
      <c r="AT23" s="24"/>
      <c r="AU23" s="24"/>
      <c r="AV23" s="24"/>
    </row>
    <row r="24" spans="1:48" s="8" customFormat="1">
      <c r="A24" s="2">
        <v>22</v>
      </c>
      <c r="B24" s="61" t="s">
        <v>100</v>
      </c>
      <c r="C24" s="61" t="s">
        <v>101</v>
      </c>
      <c r="D24" s="79" t="s">
        <v>59</v>
      </c>
      <c r="E24" s="9">
        <v>9</v>
      </c>
      <c r="F24" s="45">
        <f>SUM(H24:AM24)-(0+0)</f>
        <v>386.49</v>
      </c>
      <c r="G24" s="47">
        <f t="shared" si="0"/>
        <v>42.943333333333335</v>
      </c>
      <c r="H24" s="5">
        <v>41.93</v>
      </c>
      <c r="I24" s="5" t="s">
        <v>108</v>
      </c>
      <c r="J24" s="5">
        <v>43.23</v>
      </c>
      <c r="K24" s="5" t="s">
        <v>108</v>
      </c>
      <c r="L24" s="5">
        <v>34.380000000000003</v>
      </c>
      <c r="M24" s="5" t="s">
        <v>108</v>
      </c>
      <c r="N24" s="5" t="s">
        <v>253</v>
      </c>
      <c r="O24" s="5"/>
      <c r="P24" s="5"/>
      <c r="Q24" s="5"/>
      <c r="R24" s="5" t="s">
        <v>253</v>
      </c>
      <c r="S24" s="5"/>
      <c r="T24" s="5">
        <v>46.69</v>
      </c>
      <c r="U24" s="5" t="s">
        <v>290</v>
      </c>
      <c r="V24" s="5">
        <v>57.71</v>
      </c>
      <c r="W24" s="5" t="s">
        <v>18</v>
      </c>
      <c r="X24" s="5">
        <v>35.630000000000003</v>
      </c>
      <c r="Y24" s="5" t="s">
        <v>290</v>
      </c>
      <c r="Z24" s="5" t="s">
        <v>253</v>
      </c>
      <c r="AA24" s="5"/>
      <c r="AB24" s="5">
        <v>50</v>
      </c>
      <c r="AC24" s="6" t="s">
        <v>57</v>
      </c>
      <c r="AD24" s="5">
        <v>42.99</v>
      </c>
      <c r="AE24" s="6" t="s">
        <v>104</v>
      </c>
      <c r="AF24" s="5">
        <v>33.93</v>
      </c>
      <c r="AG24" s="6" t="s">
        <v>60</v>
      </c>
      <c r="AH24" s="5"/>
      <c r="AI24" s="6"/>
      <c r="AJ24" s="5"/>
      <c r="AK24" s="6"/>
      <c r="AL24" s="85"/>
      <c r="AM24" s="24"/>
      <c r="AN24" s="24"/>
      <c r="AO24" s="24"/>
      <c r="AP24" s="24"/>
      <c r="AQ24" s="24"/>
      <c r="AR24" s="24"/>
      <c r="AS24" s="24"/>
      <c r="AT24" s="24"/>
      <c r="AU24" s="24"/>
      <c r="AV24" s="24"/>
    </row>
    <row r="25" spans="1:48" s="8" customFormat="1">
      <c r="A25" s="2">
        <v>23</v>
      </c>
      <c r="B25" s="61" t="s">
        <v>138</v>
      </c>
      <c r="C25" s="61" t="s">
        <v>139</v>
      </c>
      <c r="D25" s="79" t="s">
        <v>88</v>
      </c>
      <c r="E25" s="9">
        <v>8</v>
      </c>
      <c r="F25" s="45">
        <f>SUM(H25:AM25)-(0+0)</f>
        <v>355.33</v>
      </c>
      <c r="G25" s="47">
        <f t="shared" si="0"/>
        <v>44.416249999999998</v>
      </c>
      <c r="H25" s="12">
        <v>58.07</v>
      </c>
      <c r="I25" s="106" t="s">
        <v>58</v>
      </c>
      <c r="J25" s="5">
        <v>36.36</v>
      </c>
      <c r="K25" s="106" t="s">
        <v>58</v>
      </c>
      <c r="L25" s="5">
        <v>46.59</v>
      </c>
      <c r="M25" s="106" t="s">
        <v>58</v>
      </c>
      <c r="N25" s="5">
        <v>43.41</v>
      </c>
      <c r="O25" s="5" t="s">
        <v>60</v>
      </c>
      <c r="P25" s="16" t="s">
        <v>253</v>
      </c>
      <c r="Q25" s="16"/>
      <c r="R25" s="5">
        <v>50.51</v>
      </c>
      <c r="S25" s="5" t="s">
        <v>60</v>
      </c>
      <c r="T25" s="5">
        <v>38.450000000000003</v>
      </c>
      <c r="U25" s="5" t="s">
        <v>288</v>
      </c>
      <c r="V25" s="5">
        <v>42.92</v>
      </c>
      <c r="W25" s="5" t="s">
        <v>288</v>
      </c>
      <c r="X25" s="5" t="s">
        <v>253</v>
      </c>
      <c r="Y25" s="5"/>
      <c r="Z25" s="5" t="s">
        <v>253</v>
      </c>
      <c r="AA25" s="5"/>
      <c r="AB25" s="5" t="s">
        <v>253</v>
      </c>
      <c r="AC25" s="6"/>
      <c r="AD25" s="5">
        <v>39.020000000000003</v>
      </c>
      <c r="AE25" s="6" t="s">
        <v>58</v>
      </c>
      <c r="AF25" s="5" t="s">
        <v>253</v>
      </c>
      <c r="AG25" s="6"/>
      <c r="AH25" s="5"/>
      <c r="AI25" s="6"/>
      <c r="AJ25" s="5"/>
      <c r="AK25" s="6"/>
      <c r="AL25" s="86"/>
      <c r="AM25" s="24"/>
      <c r="AN25" s="24"/>
      <c r="AO25" s="24"/>
      <c r="AP25" s="24"/>
      <c r="AQ25" s="24"/>
      <c r="AR25" s="24"/>
      <c r="AS25" s="24"/>
      <c r="AT25" s="24"/>
      <c r="AU25" s="24"/>
      <c r="AV25" s="24"/>
    </row>
    <row r="26" spans="1:48" s="8" customFormat="1">
      <c r="A26" s="2">
        <v>24</v>
      </c>
      <c r="B26" s="61" t="s">
        <v>105</v>
      </c>
      <c r="C26" s="61" t="s">
        <v>174</v>
      </c>
      <c r="D26" s="79" t="s">
        <v>173</v>
      </c>
      <c r="E26" s="9">
        <v>5</v>
      </c>
      <c r="F26" s="45">
        <f>SUM(H26:AM26)-(H26+0)</f>
        <v>345.21</v>
      </c>
      <c r="G26" s="47">
        <f t="shared" si="0"/>
        <v>69.042000000000002</v>
      </c>
      <c r="H26" s="74">
        <v>58.07</v>
      </c>
      <c r="I26" s="74" t="s">
        <v>172</v>
      </c>
      <c r="J26" s="5">
        <v>65.06</v>
      </c>
      <c r="K26" s="106" t="s">
        <v>172</v>
      </c>
      <c r="L26" s="5">
        <v>60.42</v>
      </c>
      <c r="M26" s="106" t="s">
        <v>172</v>
      </c>
      <c r="N26" s="5" t="s">
        <v>253</v>
      </c>
      <c r="O26" s="5"/>
      <c r="P26" s="5"/>
      <c r="Q26" s="5"/>
      <c r="R26" s="5">
        <v>59.72</v>
      </c>
      <c r="S26" s="106" t="s">
        <v>172</v>
      </c>
      <c r="T26" s="5">
        <v>53.79</v>
      </c>
      <c r="U26" s="5" t="s">
        <v>48</v>
      </c>
      <c r="V26" s="5" t="s">
        <v>253</v>
      </c>
      <c r="W26" s="5"/>
      <c r="X26" s="5" t="s">
        <v>253</v>
      </c>
      <c r="Y26" s="5"/>
      <c r="Z26" s="5" t="s">
        <v>253</v>
      </c>
      <c r="AA26" s="5"/>
      <c r="AB26" s="5" t="s">
        <v>253</v>
      </c>
      <c r="AC26" s="6"/>
      <c r="AD26" s="5">
        <v>56.82</v>
      </c>
      <c r="AE26" s="6" t="s">
        <v>263</v>
      </c>
      <c r="AF26" s="5">
        <v>49.4</v>
      </c>
      <c r="AG26" s="6" t="s">
        <v>48</v>
      </c>
      <c r="AH26" s="5"/>
      <c r="AI26" s="6"/>
      <c r="AJ26" s="5"/>
      <c r="AK26" s="6"/>
      <c r="AL26" s="85"/>
      <c r="AM26" s="24"/>
      <c r="AN26" s="24"/>
      <c r="AO26" s="24"/>
      <c r="AP26" s="24"/>
      <c r="AQ26" s="24"/>
      <c r="AR26" s="24"/>
      <c r="AS26" s="24"/>
      <c r="AT26" s="24"/>
      <c r="AU26" s="24"/>
      <c r="AV26" s="24"/>
    </row>
    <row r="27" spans="1:48" s="8" customFormat="1">
      <c r="A27" s="2">
        <v>25</v>
      </c>
      <c r="B27" s="61" t="s">
        <v>151</v>
      </c>
      <c r="C27" s="61" t="s">
        <v>152</v>
      </c>
      <c r="D27" s="79" t="s">
        <v>32</v>
      </c>
      <c r="E27" s="9">
        <v>6</v>
      </c>
      <c r="F27" s="45">
        <f>SUM(H27:AM27)-(0+0)</f>
        <v>339.06</v>
      </c>
      <c r="G27" s="47">
        <f t="shared" si="0"/>
        <v>56.51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>
        <v>63.07</v>
      </c>
      <c r="U27" s="5" t="s">
        <v>30</v>
      </c>
      <c r="V27" s="5">
        <v>55.42</v>
      </c>
      <c r="W27" s="5" t="s">
        <v>31</v>
      </c>
      <c r="X27" s="5">
        <v>53.64</v>
      </c>
      <c r="Y27" s="5" t="s">
        <v>30</v>
      </c>
      <c r="Z27" s="5">
        <v>49.81</v>
      </c>
      <c r="AA27" s="5" t="s">
        <v>34</v>
      </c>
      <c r="AB27" s="5">
        <v>53.13</v>
      </c>
      <c r="AC27" s="6" t="s">
        <v>30</v>
      </c>
      <c r="AD27" s="5" t="s">
        <v>253</v>
      </c>
      <c r="AE27" s="6"/>
      <c r="AF27" s="5">
        <v>63.99</v>
      </c>
      <c r="AG27" s="6" t="s">
        <v>12</v>
      </c>
      <c r="AH27" s="5"/>
      <c r="AI27" s="6"/>
      <c r="AJ27" s="5"/>
      <c r="AK27" s="6"/>
      <c r="AL27" s="86"/>
      <c r="AM27" s="24"/>
      <c r="AN27" s="24"/>
      <c r="AO27" s="24"/>
      <c r="AP27" s="24"/>
      <c r="AQ27" s="24"/>
      <c r="AR27" s="24"/>
      <c r="AS27" s="24"/>
      <c r="AT27" s="24"/>
      <c r="AU27" s="24"/>
      <c r="AV27" s="24"/>
    </row>
    <row r="28" spans="1:48" s="8" customFormat="1">
      <c r="A28" s="2">
        <v>26</v>
      </c>
      <c r="B28" s="61" t="s">
        <v>98</v>
      </c>
      <c r="C28" s="61" t="s">
        <v>99</v>
      </c>
      <c r="D28" s="79" t="s">
        <v>50</v>
      </c>
      <c r="E28" s="9">
        <v>6</v>
      </c>
      <c r="F28" s="45">
        <f>SUM(H28:AM28)-(J28+N28+X28)</f>
        <v>321.14</v>
      </c>
      <c r="G28" s="47">
        <f t="shared" si="0"/>
        <v>53.523333333333333</v>
      </c>
      <c r="H28" s="5">
        <v>51.56</v>
      </c>
      <c r="I28" s="106" t="s">
        <v>87</v>
      </c>
      <c r="J28" s="74">
        <v>47.4</v>
      </c>
      <c r="K28" s="74" t="s">
        <v>87</v>
      </c>
      <c r="L28" s="5">
        <v>47.44</v>
      </c>
      <c r="M28" s="106" t="s">
        <v>87</v>
      </c>
      <c r="N28" s="74">
        <v>46.88</v>
      </c>
      <c r="O28" s="74" t="s">
        <v>87</v>
      </c>
      <c r="P28" s="5"/>
      <c r="Q28" s="5"/>
      <c r="R28" s="5">
        <v>47.98</v>
      </c>
      <c r="S28" s="5" t="s">
        <v>248</v>
      </c>
      <c r="T28" s="5" t="s">
        <v>253</v>
      </c>
      <c r="U28" s="5"/>
      <c r="V28" s="5">
        <v>41.88</v>
      </c>
      <c r="W28" s="5" t="s">
        <v>248</v>
      </c>
      <c r="X28" s="74">
        <v>40.68</v>
      </c>
      <c r="Y28" s="74" t="s">
        <v>248</v>
      </c>
      <c r="Z28" s="5" t="s">
        <v>253</v>
      </c>
      <c r="AA28" s="5"/>
      <c r="AB28" s="5">
        <v>42.19</v>
      </c>
      <c r="AC28" s="6" t="s">
        <v>248</v>
      </c>
      <c r="AD28" s="5">
        <v>32.200000000000003</v>
      </c>
      <c r="AE28" s="6" t="s">
        <v>332</v>
      </c>
      <c r="AF28" s="5">
        <v>57.89</v>
      </c>
      <c r="AG28" s="6" t="s">
        <v>87</v>
      </c>
      <c r="AH28" s="5"/>
      <c r="AI28" s="6"/>
      <c r="AJ28" s="5"/>
      <c r="AK28" s="6"/>
      <c r="AL28" s="85"/>
      <c r="AM28" s="24"/>
      <c r="AN28" s="24"/>
      <c r="AO28" s="24"/>
      <c r="AP28" s="24"/>
      <c r="AQ28" s="24"/>
      <c r="AR28" s="24"/>
      <c r="AS28" s="24"/>
      <c r="AT28" s="24"/>
      <c r="AU28" s="24"/>
      <c r="AV28" s="24"/>
    </row>
    <row r="29" spans="1:48" s="8" customFormat="1">
      <c r="A29" s="2">
        <v>27</v>
      </c>
      <c r="B29" s="61" t="s">
        <v>119</v>
      </c>
      <c r="C29" s="61" t="s">
        <v>36</v>
      </c>
      <c r="D29" s="79" t="s">
        <v>21</v>
      </c>
      <c r="E29" s="9">
        <v>5</v>
      </c>
      <c r="F29" s="45">
        <f>SUM(H29:AM29)-(0+0)</f>
        <v>309.52</v>
      </c>
      <c r="G29" s="47">
        <f t="shared" si="0"/>
        <v>61.903999999999996</v>
      </c>
      <c r="H29" s="5">
        <v>60.42</v>
      </c>
      <c r="I29" s="5" t="s">
        <v>13</v>
      </c>
      <c r="J29" s="5"/>
      <c r="K29" s="5"/>
      <c r="L29" s="5"/>
      <c r="M29" s="5"/>
      <c r="N29" s="5">
        <v>63.54</v>
      </c>
      <c r="O29" s="5" t="s">
        <v>16</v>
      </c>
      <c r="P29" s="5" t="s">
        <v>253</v>
      </c>
      <c r="Q29" s="5"/>
      <c r="R29" s="5" t="s">
        <v>253</v>
      </c>
      <c r="S29" s="5"/>
      <c r="T29" s="5">
        <v>54.96</v>
      </c>
      <c r="U29" s="5" t="s">
        <v>16</v>
      </c>
      <c r="V29" s="5">
        <v>60.83</v>
      </c>
      <c r="W29" s="5" t="s">
        <v>13</v>
      </c>
      <c r="X29" s="5">
        <v>69.77</v>
      </c>
      <c r="Y29" s="5" t="s">
        <v>13</v>
      </c>
      <c r="Z29" s="5" t="s">
        <v>253</v>
      </c>
      <c r="AA29" s="5"/>
      <c r="AB29" s="5" t="s">
        <v>253</v>
      </c>
      <c r="AC29" s="6"/>
      <c r="AD29" s="5" t="s">
        <v>253</v>
      </c>
      <c r="AE29" s="6"/>
      <c r="AF29" s="5" t="s">
        <v>253</v>
      </c>
      <c r="AG29" s="6"/>
      <c r="AH29" s="5"/>
      <c r="AI29" s="6"/>
      <c r="AJ29" s="5"/>
      <c r="AK29" s="6"/>
      <c r="AL29" s="86"/>
      <c r="AM29" s="24"/>
      <c r="AN29" s="24"/>
      <c r="AO29" s="24"/>
      <c r="AP29" s="24"/>
      <c r="AQ29" s="24"/>
      <c r="AR29" s="24"/>
      <c r="AS29" s="24"/>
      <c r="AT29" s="24"/>
      <c r="AU29" s="24"/>
      <c r="AV29" s="24"/>
    </row>
    <row r="30" spans="1:48" s="8" customFormat="1">
      <c r="A30" s="2">
        <v>28</v>
      </c>
      <c r="B30" s="61" t="s">
        <v>124</v>
      </c>
      <c r="C30" s="61" t="s">
        <v>125</v>
      </c>
      <c r="D30" s="79" t="s">
        <v>87</v>
      </c>
      <c r="E30" s="9">
        <v>6</v>
      </c>
      <c r="F30" s="45">
        <f>SUM(H30:AM30)-(J30+R30+V30+X30)</f>
        <v>308.91999999999996</v>
      </c>
      <c r="G30" s="47">
        <f t="shared" si="0"/>
        <v>51.486666666666657</v>
      </c>
      <c r="H30" s="5">
        <v>51.56</v>
      </c>
      <c r="I30" s="106" t="s">
        <v>50</v>
      </c>
      <c r="J30" s="74">
        <v>47.4</v>
      </c>
      <c r="K30" s="74" t="s">
        <v>50</v>
      </c>
      <c r="L30" s="5">
        <v>47.44</v>
      </c>
      <c r="M30" s="106" t="s">
        <v>50</v>
      </c>
      <c r="N30" s="5">
        <v>46.88</v>
      </c>
      <c r="O30" s="106" t="s">
        <v>50</v>
      </c>
      <c r="P30" s="5"/>
      <c r="Q30" s="5"/>
      <c r="R30" s="74">
        <v>38.659999999999997</v>
      </c>
      <c r="S30" s="74" t="s">
        <v>245</v>
      </c>
      <c r="T30" s="5">
        <v>55.3</v>
      </c>
      <c r="U30" s="106" t="s">
        <v>245</v>
      </c>
      <c r="V30" s="74">
        <v>30.83</v>
      </c>
      <c r="W30" s="74" t="s">
        <v>245</v>
      </c>
      <c r="X30" s="74">
        <v>44.09</v>
      </c>
      <c r="Y30" s="74" t="s">
        <v>245</v>
      </c>
      <c r="Z30" s="5" t="s">
        <v>253</v>
      </c>
      <c r="AA30" s="5"/>
      <c r="AB30" s="5">
        <v>50</v>
      </c>
      <c r="AC30" s="6" t="s">
        <v>245</v>
      </c>
      <c r="AD30" s="5" t="s">
        <v>325</v>
      </c>
      <c r="AE30" s="6" t="s">
        <v>245</v>
      </c>
      <c r="AF30" s="5">
        <v>57.74</v>
      </c>
      <c r="AG30" s="6" t="s">
        <v>50</v>
      </c>
      <c r="AH30" s="5"/>
      <c r="AI30" s="6"/>
      <c r="AJ30" s="5"/>
      <c r="AK30" s="6"/>
      <c r="AL30" s="85"/>
      <c r="AM30" s="24"/>
      <c r="AN30" s="24"/>
      <c r="AO30" s="24"/>
      <c r="AP30" s="24"/>
      <c r="AQ30" s="24"/>
      <c r="AR30" s="24"/>
      <c r="AS30" s="24"/>
      <c r="AT30" s="24"/>
      <c r="AU30" s="24"/>
      <c r="AV30" s="24"/>
    </row>
    <row r="31" spans="1:48" s="8" customFormat="1">
      <c r="A31" s="2">
        <v>29</v>
      </c>
      <c r="B31" s="61" t="s">
        <v>145</v>
      </c>
      <c r="C31" s="61" t="s">
        <v>146</v>
      </c>
      <c r="D31" s="79" t="s">
        <v>117</v>
      </c>
      <c r="E31" s="24">
        <v>7</v>
      </c>
      <c r="F31" s="45">
        <f>SUM(H31:AM31)-(N31+R31+Z31+AF31)</f>
        <v>304.10999999999996</v>
      </c>
      <c r="G31" s="47">
        <f t="shared" si="0"/>
        <v>43.444285714285705</v>
      </c>
      <c r="H31" s="5"/>
      <c r="I31" s="5"/>
      <c r="J31" s="5">
        <v>44.6</v>
      </c>
      <c r="K31" s="5" t="s">
        <v>116</v>
      </c>
      <c r="L31" s="5">
        <v>42.9</v>
      </c>
      <c r="M31" s="5" t="s">
        <v>116</v>
      </c>
      <c r="N31" s="74">
        <v>36.46</v>
      </c>
      <c r="O31" s="74" t="s">
        <v>255</v>
      </c>
      <c r="P31" s="13">
        <v>41.37</v>
      </c>
      <c r="Q31" s="24" t="s">
        <v>255</v>
      </c>
      <c r="R31" s="76">
        <v>35.880000000000003</v>
      </c>
      <c r="S31" s="75" t="s">
        <v>255</v>
      </c>
      <c r="T31" s="13">
        <v>42.23</v>
      </c>
      <c r="U31" s="24" t="s">
        <v>255</v>
      </c>
      <c r="V31" s="24" t="s">
        <v>253</v>
      </c>
      <c r="W31" s="24"/>
      <c r="X31" s="13">
        <v>36.25</v>
      </c>
      <c r="Y31" s="24" t="s">
        <v>118</v>
      </c>
      <c r="Z31" s="76">
        <v>33.71</v>
      </c>
      <c r="AA31" s="75" t="s">
        <v>255</v>
      </c>
      <c r="AB31" s="13">
        <v>47.14</v>
      </c>
      <c r="AC31" s="24" t="s">
        <v>255</v>
      </c>
      <c r="AD31" s="24">
        <v>49.62</v>
      </c>
      <c r="AE31" s="24" t="s">
        <v>118</v>
      </c>
      <c r="AF31" s="76">
        <v>39.880000000000003</v>
      </c>
      <c r="AG31" s="75" t="s">
        <v>255</v>
      </c>
      <c r="AH31" s="24"/>
      <c r="AI31" s="24"/>
      <c r="AJ31" s="24"/>
      <c r="AK31" s="24"/>
      <c r="AL31" s="86"/>
      <c r="AM31" s="24"/>
      <c r="AN31" s="24"/>
      <c r="AO31" s="24"/>
      <c r="AP31" s="24"/>
      <c r="AQ31" s="24"/>
      <c r="AR31" s="24"/>
      <c r="AS31" s="24"/>
      <c r="AT31" s="24"/>
      <c r="AU31" s="24"/>
      <c r="AV31" s="24"/>
    </row>
    <row r="32" spans="1:48" s="8" customFormat="1">
      <c r="A32" s="2">
        <v>30</v>
      </c>
      <c r="B32" s="49" t="s">
        <v>246</v>
      </c>
      <c r="C32" s="49" t="s">
        <v>247</v>
      </c>
      <c r="D32" s="24" t="s">
        <v>248</v>
      </c>
      <c r="E32" s="24">
        <v>7</v>
      </c>
      <c r="F32" s="45">
        <f>SUM(H32:AM32)-(X32+0)</f>
        <v>302.78999999999996</v>
      </c>
      <c r="G32" s="47">
        <f t="shared" si="0"/>
        <v>43.255714285714284</v>
      </c>
      <c r="H32" s="13">
        <v>46.61</v>
      </c>
      <c r="I32" s="24" t="s">
        <v>245</v>
      </c>
      <c r="J32" s="24"/>
      <c r="K32" s="24"/>
      <c r="L32" s="24">
        <v>49.22</v>
      </c>
      <c r="M32" s="24" t="s">
        <v>245</v>
      </c>
      <c r="N32" s="13" t="s">
        <v>253</v>
      </c>
      <c r="O32" s="24"/>
      <c r="P32" s="5"/>
      <c r="Q32" s="5"/>
      <c r="R32" s="5">
        <v>47.98</v>
      </c>
      <c r="S32" s="5" t="s">
        <v>50</v>
      </c>
      <c r="T32" s="5">
        <v>35.33</v>
      </c>
      <c r="U32" s="5" t="s">
        <v>55</v>
      </c>
      <c r="V32" s="5">
        <v>41.88</v>
      </c>
      <c r="W32" s="5" t="s">
        <v>50</v>
      </c>
      <c r="X32" s="74">
        <v>40.68</v>
      </c>
      <c r="Y32" s="74" t="s">
        <v>50</v>
      </c>
      <c r="Z32" s="5" t="s">
        <v>253</v>
      </c>
      <c r="AA32" s="5"/>
      <c r="AB32" s="5">
        <v>42.19</v>
      </c>
      <c r="AC32" s="6" t="s">
        <v>50</v>
      </c>
      <c r="AD32" s="5" t="s">
        <v>253</v>
      </c>
      <c r="AE32" s="6"/>
      <c r="AF32" s="5">
        <v>39.58</v>
      </c>
      <c r="AG32" s="6" t="s">
        <v>242</v>
      </c>
      <c r="AH32" s="5"/>
      <c r="AI32" s="6"/>
      <c r="AJ32" s="5"/>
      <c r="AK32" s="6"/>
      <c r="AL32" s="86"/>
      <c r="AM32" s="24"/>
      <c r="AN32" s="24"/>
      <c r="AO32" s="24"/>
      <c r="AP32" s="24"/>
      <c r="AQ32" s="24"/>
      <c r="AR32" s="24"/>
      <c r="AS32" s="24"/>
      <c r="AT32" s="24"/>
      <c r="AU32" s="24"/>
      <c r="AV32" s="24"/>
    </row>
    <row r="33" spans="1:48" s="8" customFormat="1">
      <c r="A33" s="2">
        <v>31</v>
      </c>
      <c r="B33" s="49" t="s">
        <v>226</v>
      </c>
      <c r="C33" s="49" t="s">
        <v>154</v>
      </c>
      <c r="D33" s="24" t="s">
        <v>239</v>
      </c>
      <c r="E33" s="24">
        <v>5</v>
      </c>
      <c r="F33" s="45">
        <f>SUM(H33:AM33)-(J33+N33+R33)</f>
        <v>302.20999999999992</v>
      </c>
      <c r="G33" s="47">
        <f t="shared" si="0"/>
        <v>60.441999999999986</v>
      </c>
      <c r="H33" s="13">
        <v>54.69</v>
      </c>
      <c r="I33" s="24" t="s">
        <v>91</v>
      </c>
      <c r="J33" s="76">
        <v>39.58</v>
      </c>
      <c r="K33" s="75" t="s">
        <v>91</v>
      </c>
      <c r="L33" s="13">
        <v>46.09</v>
      </c>
      <c r="M33" s="24" t="s">
        <v>37</v>
      </c>
      <c r="N33" s="76">
        <v>36.04</v>
      </c>
      <c r="O33" s="75" t="s">
        <v>91</v>
      </c>
      <c r="P33" s="5">
        <v>50</v>
      </c>
      <c r="Q33" s="5" t="s">
        <v>91</v>
      </c>
      <c r="R33" s="74">
        <v>38.659999999999997</v>
      </c>
      <c r="S33" s="74" t="s">
        <v>91</v>
      </c>
      <c r="T33" s="5">
        <v>44.7</v>
      </c>
      <c r="U33" s="5" t="s">
        <v>91</v>
      </c>
      <c r="V33" s="5" t="s">
        <v>253</v>
      </c>
      <c r="W33" s="5"/>
      <c r="X33" s="5">
        <v>52.27</v>
      </c>
      <c r="Y33" s="5" t="s">
        <v>18</v>
      </c>
      <c r="Z33" s="5" t="s">
        <v>291</v>
      </c>
      <c r="AA33" s="5"/>
      <c r="AB33" s="5" t="s">
        <v>253</v>
      </c>
      <c r="AC33" s="6"/>
      <c r="AD33" s="5" t="s">
        <v>253</v>
      </c>
      <c r="AE33" s="6"/>
      <c r="AF33" s="5">
        <v>54.46</v>
      </c>
      <c r="AG33" s="6" t="s">
        <v>116</v>
      </c>
      <c r="AH33" s="5"/>
      <c r="AI33" s="6"/>
      <c r="AJ33" s="5"/>
      <c r="AK33" s="6"/>
      <c r="AL33" s="85"/>
      <c r="AM33" s="24"/>
      <c r="AN33" s="24"/>
      <c r="AO33" s="24"/>
      <c r="AP33" s="24"/>
      <c r="AQ33" s="24"/>
      <c r="AR33" s="24"/>
      <c r="AS33" s="24"/>
      <c r="AT33" s="24"/>
      <c r="AU33" s="24"/>
      <c r="AV33" s="24"/>
    </row>
    <row r="34" spans="1:48" s="8" customFormat="1">
      <c r="A34" s="2">
        <v>32</v>
      </c>
      <c r="B34" s="49" t="s">
        <v>241</v>
      </c>
      <c r="C34" s="49" t="s">
        <v>240</v>
      </c>
      <c r="D34" s="24" t="s">
        <v>242</v>
      </c>
      <c r="E34" s="9">
        <v>5</v>
      </c>
      <c r="F34" s="45">
        <f>SUM(H34:AM34)-(H34+L34+J34+R34+X34)</f>
        <v>291.32</v>
      </c>
      <c r="G34" s="47">
        <f t="shared" si="0"/>
        <v>58.263999999999996</v>
      </c>
      <c r="H34" s="76">
        <v>47.66</v>
      </c>
      <c r="I34" s="75" t="s">
        <v>86</v>
      </c>
      <c r="J34" s="76">
        <v>40.630000000000003</v>
      </c>
      <c r="K34" s="75" t="s">
        <v>86</v>
      </c>
      <c r="L34" s="76">
        <v>40.06</v>
      </c>
      <c r="M34" s="75" t="s">
        <v>86</v>
      </c>
      <c r="N34" s="13">
        <v>52.73</v>
      </c>
      <c r="O34" s="24" t="s">
        <v>86</v>
      </c>
      <c r="P34" s="5"/>
      <c r="Q34" s="5"/>
      <c r="R34" s="74">
        <v>45.37</v>
      </c>
      <c r="S34" s="74" t="s">
        <v>86</v>
      </c>
      <c r="T34" s="5">
        <v>51.03</v>
      </c>
      <c r="U34" s="5" t="s">
        <v>86</v>
      </c>
      <c r="V34" s="5">
        <v>53.54</v>
      </c>
      <c r="W34" s="5" t="s">
        <v>86</v>
      </c>
      <c r="X34" s="74">
        <v>49.58</v>
      </c>
      <c r="Y34" s="74" t="s">
        <v>86</v>
      </c>
      <c r="Z34" s="5" t="s">
        <v>253</v>
      </c>
      <c r="AA34" s="5"/>
      <c r="AB34" s="5">
        <v>62.24</v>
      </c>
      <c r="AC34" s="6" t="s">
        <v>44</v>
      </c>
      <c r="AD34" s="5">
        <v>32.200000000000003</v>
      </c>
      <c r="AE34" s="6" t="s">
        <v>50</v>
      </c>
      <c r="AF34" s="5">
        <v>39.58</v>
      </c>
      <c r="AG34" s="6" t="s">
        <v>248</v>
      </c>
      <c r="AH34" s="5"/>
      <c r="AI34" s="6"/>
      <c r="AJ34" s="5"/>
      <c r="AK34" s="6"/>
      <c r="AL34" s="85"/>
      <c r="AM34" s="24"/>
      <c r="AN34" s="24"/>
      <c r="AO34" s="24"/>
      <c r="AP34" s="24"/>
      <c r="AQ34" s="24"/>
      <c r="AR34" s="24"/>
      <c r="AS34" s="24"/>
      <c r="AT34" s="24"/>
      <c r="AU34" s="24"/>
      <c r="AV34" s="24"/>
    </row>
    <row r="35" spans="1:48">
      <c r="A35" s="2">
        <v>33</v>
      </c>
      <c r="B35" s="61" t="s">
        <v>112</v>
      </c>
      <c r="C35" s="61" t="s">
        <v>74</v>
      </c>
      <c r="D35" s="79" t="s">
        <v>27</v>
      </c>
      <c r="E35" s="9">
        <v>5</v>
      </c>
      <c r="F35" s="45">
        <f>SUM(H35:AM35)-(AD35+AF35)</f>
        <v>282.60000000000002</v>
      </c>
      <c r="G35" s="47">
        <f t="shared" ref="G35:G66" si="1">F35/E35</f>
        <v>56.52</v>
      </c>
      <c r="H35" s="5">
        <v>55.99</v>
      </c>
      <c r="I35" s="106" t="s">
        <v>16</v>
      </c>
      <c r="J35" s="5"/>
      <c r="K35" s="5"/>
      <c r="L35" s="5">
        <v>61.93</v>
      </c>
      <c r="M35" s="106" t="s">
        <v>16</v>
      </c>
      <c r="N35" s="5" t="s">
        <v>253</v>
      </c>
      <c r="O35" s="5"/>
      <c r="P35" s="5"/>
      <c r="Q35" s="5"/>
      <c r="R35" s="5" t="s">
        <v>253</v>
      </c>
      <c r="S35" s="5"/>
      <c r="T35" s="5">
        <v>53.6</v>
      </c>
      <c r="U35" s="5" t="s">
        <v>42</v>
      </c>
      <c r="V35" s="5">
        <v>65.63</v>
      </c>
      <c r="W35" s="106" t="s">
        <v>16</v>
      </c>
      <c r="X35" s="5" t="s">
        <v>253</v>
      </c>
      <c r="Y35" s="5"/>
      <c r="Z35" s="5">
        <v>45.45</v>
      </c>
      <c r="AA35" s="5" t="s">
        <v>42</v>
      </c>
      <c r="AB35" s="5" t="s">
        <v>253</v>
      </c>
      <c r="AC35" s="6"/>
      <c r="AD35" s="74">
        <v>54.55</v>
      </c>
      <c r="AE35" s="98" t="s">
        <v>16</v>
      </c>
      <c r="AF35" s="74">
        <v>53.27</v>
      </c>
      <c r="AG35" s="98" t="s">
        <v>16</v>
      </c>
      <c r="AH35" s="5"/>
      <c r="AI35" s="6"/>
      <c r="AJ35" s="5"/>
      <c r="AK35" s="6"/>
      <c r="AL35" s="87"/>
      <c r="AM35" s="88"/>
      <c r="AN35" s="88"/>
      <c r="AO35" s="88"/>
      <c r="AP35" s="88"/>
      <c r="AQ35" s="88"/>
      <c r="AR35" s="88"/>
      <c r="AS35" s="88"/>
      <c r="AT35" s="88"/>
      <c r="AU35" s="88"/>
      <c r="AV35" s="88"/>
    </row>
    <row r="36" spans="1:48" s="8" customFormat="1">
      <c r="A36" s="2">
        <v>34</v>
      </c>
      <c r="B36" s="49" t="s">
        <v>243</v>
      </c>
      <c r="C36" s="49" t="s">
        <v>244</v>
      </c>
      <c r="D36" s="24" t="s">
        <v>245</v>
      </c>
      <c r="E36" s="9">
        <v>5</v>
      </c>
      <c r="F36" s="45">
        <f>SUM(H36:AM36)-(R36+V36+X36)</f>
        <v>255.30000000000007</v>
      </c>
      <c r="G36" s="47">
        <f t="shared" si="1"/>
        <v>51.060000000000016</v>
      </c>
      <c r="H36" s="13">
        <v>46.61</v>
      </c>
      <c r="I36" s="24" t="s">
        <v>248</v>
      </c>
      <c r="J36" s="24"/>
      <c r="K36" s="24"/>
      <c r="L36" s="24">
        <v>49.22</v>
      </c>
      <c r="M36" s="24" t="s">
        <v>248</v>
      </c>
      <c r="N36" s="13" t="s">
        <v>253</v>
      </c>
      <c r="O36" s="24"/>
      <c r="P36" s="5"/>
      <c r="Q36" s="5"/>
      <c r="R36" s="74">
        <v>38.659999999999997</v>
      </c>
      <c r="S36" s="74" t="s">
        <v>87</v>
      </c>
      <c r="T36" s="5">
        <v>55.3</v>
      </c>
      <c r="U36" s="106" t="s">
        <v>87</v>
      </c>
      <c r="V36" s="74">
        <v>30.8</v>
      </c>
      <c r="W36" s="74" t="s">
        <v>87</v>
      </c>
      <c r="X36" s="74">
        <v>44.09</v>
      </c>
      <c r="Y36" s="74" t="s">
        <v>87</v>
      </c>
      <c r="Z36" s="5" t="s">
        <v>253</v>
      </c>
      <c r="AA36" s="5"/>
      <c r="AB36" s="5">
        <v>50</v>
      </c>
      <c r="AC36" s="6" t="s">
        <v>87</v>
      </c>
      <c r="AD36" s="5">
        <v>54.17</v>
      </c>
      <c r="AE36" s="6" t="s">
        <v>87</v>
      </c>
      <c r="AF36" s="5" t="s">
        <v>253</v>
      </c>
      <c r="AG36" s="6"/>
      <c r="AH36" s="5"/>
      <c r="AI36" s="6"/>
      <c r="AJ36" s="5"/>
      <c r="AK36" s="6"/>
      <c r="AL36" s="86"/>
      <c r="AM36" s="24"/>
      <c r="AN36" s="24"/>
      <c r="AO36" s="24"/>
      <c r="AP36" s="24"/>
      <c r="AQ36" s="24"/>
      <c r="AR36" s="24"/>
      <c r="AS36" s="24"/>
      <c r="AT36" s="24"/>
      <c r="AU36" s="24"/>
      <c r="AV36" s="24"/>
    </row>
    <row r="37" spans="1:48" s="8" customFormat="1">
      <c r="A37" s="2">
        <v>35</v>
      </c>
      <c r="B37" s="61" t="s">
        <v>73</v>
      </c>
      <c r="C37" s="61" t="s">
        <v>74</v>
      </c>
      <c r="D37" s="79" t="s">
        <v>37</v>
      </c>
      <c r="E37" s="9">
        <v>5</v>
      </c>
      <c r="F37" s="45">
        <f>SUM(H37:AM37)-(0+0)</f>
        <v>243.73</v>
      </c>
      <c r="G37" s="47">
        <f t="shared" si="1"/>
        <v>48.745999999999995</v>
      </c>
      <c r="H37" s="5">
        <v>56.77</v>
      </c>
      <c r="I37" s="5" t="s">
        <v>76</v>
      </c>
      <c r="J37" s="5">
        <v>46.88</v>
      </c>
      <c r="K37" s="5" t="s">
        <v>76</v>
      </c>
      <c r="L37" s="5">
        <v>46.09</v>
      </c>
      <c r="M37" s="5" t="s">
        <v>239</v>
      </c>
      <c r="N37" s="5" t="s">
        <v>253</v>
      </c>
      <c r="O37" s="5"/>
      <c r="P37" s="5">
        <v>47.73</v>
      </c>
      <c r="Q37" s="5" t="s">
        <v>48</v>
      </c>
      <c r="R37" s="5" t="s">
        <v>253</v>
      </c>
      <c r="S37" s="5"/>
      <c r="T37" s="5">
        <v>46.26</v>
      </c>
      <c r="U37" s="5" t="s">
        <v>289</v>
      </c>
      <c r="V37" s="5" t="s">
        <v>253</v>
      </c>
      <c r="W37" s="5"/>
      <c r="X37" s="5" t="s">
        <v>253</v>
      </c>
      <c r="Y37" s="5"/>
      <c r="Z37" s="5" t="s">
        <v>253</v>
      </c>
      <c r="AA37" s="5"/>
      <c r="AB37" s="5" t="s">
        <v>253</v>
      </c>
      <c r="AC37" s="6"/>
      <c r="AD37" s="5" t="s">
        <v>253</v>
      </c>
      <c r="AE37" s="6"/>
      <c r="AF37" s="5" t="s">
        <v>253</v>
      </c>
      <c r="AG37" s="6"/>
      <c r="AH37" s="5"/>
      <c r="AI37" s="6"/>
      <c r="AJ37" s="5"/>
      <c r="AK37" s="6"/>
      <c r="AL37" s="85"/>
      <c r="AM37" s="24"/>
      <c r="AN37" s="24"/>
      <c r="AO37" s="24"/>
      <c r="AP37" s="24"/>
      <c r="AQ37" s="24"/>
      <c r="AR37" s="24"/>
      <c r="AS37" s="24"/>
      <c r="AT37" s="24"/>
      <c r="AU37" s="24"/>
      <c r="AV37" s="24"/>
    </row>
    <row r="38" spans="1:48" s="8" customFormat="1">
      <c r="A38" s="2">
        <v>36</v>
      </c>
      <c r="B38" s="58" t="s">
        <v>155</v>
      </c>
      <c r="C38" s="58" t="s">
        <v>156</v>
      </c>
      <c r="D38" s="2" t="s">
        <v>34</v>
      </c>
      <c r="E38" s="24">
        <v>4</v>
      </c>
      <c r="F38" s="45">
        <f>SUM(H38:AM38)-(0+0)</f>
        <v>236.20999999999998</v>
      </c>
      <c r="G38" s="47">
        <f t="shared" si="1"/>
        <v>59.052499999999995</v>
      </c>
      <c r="H38" s="5"/>
      <c r="I38" s="5"/>
      <c r="J38" s="5">
        <v>62.5</v>
      </c>
      <c r="K38" s="5" t="s">
        <v>44</v>
      </c>
      <c r="L38" s="5"/>
      <c r="M38" s="5"/>
      <c r="N38" s="5">
        <v>67.08</v>
      </c>
      <c r="O38" s="5" t="s">
        <v>30</v>
      </c>
      <c r="P38" s="5"/>
      <c r="Q38" s="5"/>
      <c r="R38" s="12" t="s">
        <v>253</v>
      </c>
      <c r="S38" s="12"/>
      <c r="T38" s="5">
        <v>56.82</v>
      </c>
      <c r="U38" s="5" t="s">
        <v>31</v>
      </c>
      <c r="V38" s="5" t="s">
        <v>253</v>
      </c>
      <c r="W38" s="5"/>
      <c r="X38" s="5" t="s">
        <v>291</v>
      </c>
      <c r="Y38" s="5"/>
      <c r="Z38" s="5">
        <v>49.81</v>
      </c>
      <c r="AA38" s="5" t="s">
        <v>32</v>
      </c>
      <c r="AB38" s="5" t="s">
        <v>253</v>
      </c>
      <c r="AC38" s="6"/>
      <c r="AD38" s="5" t="s">
        <v>253</v>
      </c>
      <c r="AE38" s="6"/>
      <c r="AF38" s="5" t="s">
        <v>253</v>
      </c>
      <c r="AG38" s="6"/>
      <c r="AH38" s="5"/>
      <c r="AI38" s="6"/>
      <c r="AJ38" s="5"/>
      <c r="AK38" s="6"/>
      <c r="AL38" s="85"/>
      <c r="AM38" s="24"/>
      <c r="AN38" s="24"/>
      <c r="AO38" s="24"/>
      <c r="AP38" s="24"/>
      <c r="AQ38" s="24"/>
      <c r="AR38" s="24"/>
      <c r="AS38" s="24"/>
      <c r="AT38" s="24"/>
      <c r="AU38" s="24"/>
      <c r="AV38" s="24"/>
    </row>
    <row r="39" spans="1:48" s="8" customFormat="1">
      <c r="A39" s="2">
        <v>37</v>
      </c>
      <c r="B39" s="61" t="s">
        <v>167</v>
      </c>
      <c r="C39" s="61" t="s">
        <v>168</v>
      </c>
      <c r="D39" s="79" t="s">
        <v>136</v>
      </c>
      <c r="E39" s="9">
        <v>3</v>
      </c>
      <c r="F39" s="45">
        <f>SUM(H39:AM39)-(V39+0)</f>
        <v>226.7</v>
      </c>
      <c r="G39" s="47">
        <f t="shared" si="1"/>
        <v>75.566666666666663</v>
      </c>
      <c r="H39" s="5"/>
      <c r="I39" s="5"/>
      <c r="J39" s="5"/>
      <c r="K39" s="5"/>
      <c r="L39" s="5"/>
      <c r="M39" s="5"/>
      <c r="N39" s="5"/>
      <c r="O39" s="5"/>
      <c r="P39" s="12"/>
      <c r="Q39" s="12"/>
      <c r="R39" s="12">
        <v>52.02</v>
      </c>
      <c r="S39" s="12" t="s">
        <v>45</v>
      </c>
      <c r="T39" s="12">
        <v>71.489999999999995</v>
      </c>
      <c r="U39" s="12" t="s">
        <v>45</v>
      </c>
      <c r="V39" s="74">
        <v>48.75</v>
      </c>
      <c r="W39" s="74" t="s">
        <v>45</v>
      </c>
      <c r="X39" s="12">
        <v>50.21</v>
      </c>
      <c r="Y39" s="12" t="s">
        <v>45</v>
      </c>
      <c r="Z39" s="12" t="s">
        <v>253</v>
      </c>
      <c r="AA39" s="12"/>
      <c r="AB39" s="12" t="s">
        <v>253</v>
      </c>
      <c r="AC39" s="18"/>
      <c r="AD39" s="18" t="s">
        <v>253</v>
      </c>
      <c r="AE39" s="18"/>
      <c r="AF39" s="12">
        <v>52.98</v>
      </c>
      <c r="AG39" s="18" t="s">
        <v>172</v>
      </c>
      <c r="AH39" s="12"/>
      <c r="AI39" s="18"/>
      <c r="AJ39" s="12"/>
      <c r="AK39" s="4"/>
      <c r="AL39" s="86"/>
      <c r="AM39" s="24"/>
      <c r="AN39" s="24"/>
      <c r="AO39" s="24"/>
      <c r="AP39" s="24"/>
      <c r="AQ39" s="24"/>
      <c r="AR39" s="24"/>
      <c r="AS39" s="24"/>
      <c r="AT39" s="24"/>
      <c r="AU39" s="24"/>
      <c r="AV39" s="24"/>
    </row>
    <row r="40" spans="1:48" s="8" customFormat="1">
      <c r="A40" s="2">
        <v>38</v>
      </c>
      <c r="B40" s="62" t="s">
        <v>142</v>
      </c>
      <c r="C40" s="61" t="s">
        <v>143</v>
      </c>
      <c r="D40" s="79" t="s">
        <v>123</v>
      </c>
      <c r="E40" s="9">
        <v>3</v>
      </c>
      <c r="F40" s="45">
        <f>SUM(H40:AM40)-(R40+0)</f>
        <v>225.69000000000005</v>
      </c>
      <c r="G40" s="47">
        <f t="shared" si="1"/>
        <v>75.230000000000018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74">
        <v>44.7</v>
      </c>
      <c r="S40" s="74" t="s">
        <v>18</v>
      </c>
      <c r="T40" s="9">
        <v>62.6</v>
      </c>
      <c r="U40" s="5" t="s">
        <v>18</v>
      </c>
      <c r="V40" s="5" t="s">
        <v>253</v>
      </c>
      <c r="W40" s="5"/>
      <c r="X40" s="5" t="s">
        <v>253</v>
      </c>
      <c r="Y40" s="5"/>
      <c r="Z40" s="5">
        <v>58.71</v>
      </c>
      <c r="AA40" s="5" t="s">
        <v>308</v>
      </c>
      <c r="AB40" s="5" t="s">
        <v>253</v>
      </c>
      <c r="AC40" s="6"/>
      <c r="AD40" s="5">
        <v>57.95</v>
      </c>
      <c r="AE40" s="6" t="s">
        <v>18</v>
      </c>
      <c r="AF40" s="5">
        <v>46.43</v>
      </c>
      <c r="AG40" s="6" t="s">
        <v>18</v>
      </c>
      <c r="AH40" s="5"/>
      <c r="AI40" s="6"/>
      <c r="AJ40" s="5"/>
      <c r="AK40" s="6"/>
      <c r="AL40" s="85"/>
      <c r="AM40" s="24"/>
      <c r="AN40" s="24"/>
      <c r="AO40" s="24"/>
      <c r="AP40" s="24"/>
      <c r="AQ40" s="24"/>
      <c r="AR40" s="24"/>
      <c r="AS40" s="24"/>
      <c r="AT40" s="24"/>
      <c r="AU40" s="24"/>
      <c r="AV40" s="24"/>
    </row>
    <row r="41" spans="1:48" s="8" customFormat="1">
      <c r="A41" s="2">
        <v>39</v>
      </c>
      <c r="B41" s="61" t="s">
        <v>182</v>
      </c>
      <c r="C41" s="61" t="s">
        <v>261</v>
      </c>
      <c r="D41" s="79" t="s">
        <v>263</v>
      </c>
      <c r="E41" s="24">
        <v>4</v>
      </c>
      <c r="F41" s="45">
        <f>SUM(H41:AM41)-(0+0)</f>
        <v>225.37</v>
      </c>
      <c r="G41" s="47">
        <f t="shared" si="1"/>
        <v>56.342500000000001</v>
      </c>
      <c r="H41" s="5"/>
      <c r="I41" s="5"/>
      <c r="J41" s="5"/>
      <c r="K41" s="5"/>
      <c r="L41" s="5"/>
      <c r="M41" s="5"/>
      <c r="N41" s="5">
        <v>50.21</v>
      </c>
      <c r="O41" s="5" t="s">
        <v>262</v>
      </c>
      <c r="P41" s="5">
        <v>63.96</v>
      </c>
      <c r="Q41" s="5" t="s">
        <v>12</v>
      </c>
      <c r="R41" s="5" t="s">
        <v>253</v>
      </c>
      <c r="S41" s="5"/>
      <c r="T41" s="5" t="s">
        <v>253</v>
      </c>
      <c r="U41" s="5"/>
      <c r="V41" s="5" t="s">
        <v>253</v>
      </c>
      <c r="W41" s="5"/>
      <c r="X41" s="5">
        <v>54.38</v>
      </c>
      <c r="Y41" s="5" t="s">
        <v>262</v>
      </c>
      <c r="Z41" s="5" t="s">
        <v>253</v>
      </c>
      <c r="AA41" s="5"/>
      <c r="AB41" s="5" t="s">
        <v>253</v>
      </c>
      <c r="AC41" s="6"/>
      <c r="AD41" s="5">
        <v>56.82</v>
      </c>
      <c r="AE41" s="6" t="s">
        <v>173</v>
      </c>
      <c r="AF41" s="5" t="s">
        <v>253</v>
      </c>
      <c r="AG41" s="6"/>
      <c r="AH41" s="5"/>
      <c r="AI41" s="6"/>
      <c r="AJ41" s="5"/>
      <c r="AK41" s="6"/>
      <c r="AL41" s="85"/>
      <c r="AM41" s="24"/>
      <c r="AN41" s="24"/>
      <c r="AO41" s="24"/>
      <c r="AP41" s="24"/>
      <c r="AQ41" s="24"/>
      <c r="AR41" s="24"/>
      <c r="AS41" s="24"/>
      <c r="AT41" s="24"/>
      <c r="AU41" s="24"/>
      <c r="AV41" s="24"/>
    </row>
    <row r="42" spans="1:48" s="8" customFormat="1">
      <c r="A42" s="2">
        <v>40</v>
      </c>
      <c r="B42" s="61" t="s">
        <v>126</v>
      </c>
      <c r="C42" s="61" t="s">
        <v>127</v>
      </c>
      <c r="D42" s="79" t="s">
        <v>118</v>
      </c>
      <c r="E42" s="24">
        <v>5</v>
      </c>
      <c r="F42" s="45">
        <f>SUM(H42:AM42)-(T42+0)</f>
        <v>224.22</v>
      </c>
      <c r="G42" s="47">
        <f t="shared" si="1"/>
        <v>44.844000000000001</v>
      </c>
      <c r="H42" s="5"/>
      <c r="I42" s="5"/>
      <c r="J42" s="5"/>
      <c r="K42" s="5"/>
      <c r="L42" s="5"/>
      <c r="M42" s="5"/>
      <c r="N42" s="5"/>
      <c r="O42" s="5"/>
      <c r="P42" s="5">
        <v>45.13</v>
      </c>
      <c r="Q42" s="5" t="s">
        <v>116</v>
      </c>
      <c r="R42" s="5">
        <v>46.97</v>
      </c>
      <c r="S42" s="5" t="s">
        <v>116</v>
      </c>
      <c r="T42" s="74">
        <v>31.25</v>
      </c>
      <c r="U42" s="74" t="s">
        <v>116</v>
      </c>
      <c r="V42" s="5">
        <v>46.25</v>
      </c>
      <c r="W42" s="5" t="s">
        <v>116</v>
      </c>
      <c r="X42" s="5">
        <v>36.25</v>
      </c>
      <c r="Y42" s="5" t="s">
        <v>117</v>
      </c>
      <c r="Z42" s="5" t="s">
        <v>253</v>
      </c>
      <c r="AA42" s="5"/>
      <c r="AB42" s="5" t="s">
        <v>253</v>
      </c>
      <c r="AC42" s="6"/>
      <c r="AD42" s="5">
        <v>49.62</v>
      </c>
      <c r="AE42" s="6" t="s">
        <v>117</v>
      </c>
      <c r="AF42" s="5" t="s">
        <v>253</v>
      </c>
      <c r="AG42" s="6"/>
      <c r="AH42" s="5"/>
      <c r="AI42" s="6"/>
      <c r="AJ42" s="5"/>
      <c r="AK42" s="6"/>
      <c r="AL42" s="85"/>
      <c r="AM42" s="24"/>
      <c r="AN42" s="24"/>
      <c r="AO42" s="24"/>
      <c r="AP42" s="24"/>
      <c r="AQ42" s="24"/>
      <c r="AR42" s="24"/>
      <c r="AS42" s="24"/>
      <c r="AT42" s="24"/>
      <c r="AU42" s="24"/>
      <c r="AV42" s="24"/>
    </row>
    <row r="43" spans="1:48" s="8" customFormat="1">
      <c r="A43" s="2">
        <v>41</v>
      </c>
      <c r="B43" s="58" t="s">
        <v>252</v>
      </c>
      <c r="C43" s="58" t="s">
        <v>191</v>
      </c>
      <c r="D43" s="2" t="s">
        <v>251</v>
      </c>
      <c r="E43" s="24">
        <v>4</v>
      </c>
      <c r="F43" s="45">
        <f>SUM(H43:AM43)-(0+0)</f>
        <v>224.16</v>
      </c>
      <c r="G43" s="47">
        <f t="shared" si="1"/>
        <v>56.04</v>
      </c>
      <c r="H43" s="5"/>
      <c r="I43" s="5"/>
      <c r="J43" s="16"/>
      <c r="K43" s="16"/>
      <c r="L43" s="5">
        <v>66.48</v>
      </c>
      <c r="M43" s="5" t="s">
        <v>82</v>
      </c>
      <c r="N43" s="5" t="s">
        <v>253</v>
      </c>
      <c r="O43" s="5"/>
      <c r="P43" s="5"/>
      <c r="Q43" s="5"/>
      <c r="R43" s="5" t="s">
        <v>253</v>
      </c>
      <c r="S43" s="5"/>
      <c r="T43" s="5" t="s">
        <v>253</v>
      </c>
      <c r="U43" s="5"/>
      <c r="V43" s="5" t="s">
        <v>253</v>
      </c>
      <c r="W43" s="5"/>
      <c r="X43" s="5">
        <v>59.38</v>
      </c>
      <c r="Y43" s="5" t="s">
        <v>82</v>
      </c>
      <c r="Z43" s="5">
        <v>44.7</v>
      </c>
      <c r="AA43" s="5" t="s">
        <v>82</v>
      </c>
      <c r="AB43" s="5" t="s">
        <v>253</v>
      </c>
      <c r="AC43" s="6"/>
      <c r="AD43" s="5">
        <v>53.6</v>
      </c>
      <c r="AE43" s="6" t="s">
        <v>30</v>
      </c>
      <c r="AF43" s="5" t="s">
        <v>253</v>
      </c>
      <c r="AG43" s="6"/>
      <c r="AH43" s="13"/>
      <c r="AI43" s="24"/>
      <c r="AJ43" s="5"/>
      <c r="AK43" s="6"/>
      <c r="AL43" s="85"/>
      <c r="AM43" s="24"/>
      <c r="AN43" s="24"/>
      <c r="AO43" s="24"/>
      <c r="AP43" s="24"/>
      <c r="AQ43" s="24"/>
      <c r="AR43" s="24"/>
      <c r="AS43" s="24"/>
      <c r="AT43" s="24"/>
      <c r="AU43" s="24"/>
      <c r="AV43" s="24"/>
    </row>
    <row r="44" spans="1:48" s="8" customFormat="1">
      <c r="A44" s="2">
        <v>42</v>
      </c>
      <c r="B44" s="61" t="s">
        <v>80</v>
      </c>
      <c r="C44" s="61" t="s">
        <v>174</v>
      </c>
      <c r="D44" s="79" t="s">
        <v>180</v>
      </c>
      <c r="E44" s="9">
        <v>4</v>
      </c>
      <c r="F44" s="45">
        <f>SUM(H44:AM44)-(H44+N44+T44+Z44)</f>
        <v>214.9</v>
      </c>
      <c r="G44" s="47">
        <f t="shared" si="1"/>
        <v>53.725000000000001</v>
      </c>
      <c r="H44" s="74">
        <v>49.74</v>
      </c>
      <c r="I44" s="74" t="s">
        <v>181</v>
      </c>
      <c r="J44" s="12">
        <v>57.39</v>
      </c>
      <c r="K44" s="12" t="s">
        <v>181</v>
      </c>
      <c r="L44" s="4"/>
      <c r="M44" s="4"/>
      <c r="N44" s="74">
        <v>36.14</v>
      </c>
      <c r="O44" s="98" t="s">
        <v>181</v>
      </c>
      <c r="P44" s="13">
        <v>50.32</v>
      </c>
      <c r="Q44" s="24" t="s">
        <v>44</v>
      </c>
      <c r="R44" s="5">
        <v>53.8</v>
      </c>
      <c r="S44" s="24" t="s">
        <v>181</v>
      </c>
      <c r="T44" s="76">
        <v>46.97</v>
      </c>
      <c r="U44" s="75" t="s">
        <v>181</v>
      </c>
      <c r="V44" s="24" t="s">
        <v>253</v>
      </c>
      <c r="W44" s="24"/>
      <c r="X44" s="13" t="s">
        <v>253</v>
      </c>
      <c r="Y44" s="24"/>
      <c r="Z44" s="76">
        <v>50.19</v>
      </c>
      <c r="AA44" s="75" t="s">
        <v>181</v>
      </c>
      <c r="AB44" s="13">
        <v>53.39</v>
      </c>
      <c r="AC44" s="24" t="s">
        <v>181</v>
      </c>
      <c r="AD44" s="13" t="s">
        <v>253</v>
      </c>
      <c r="AE44" s="24"/>
      <c r="AF44" s="13" t="s">
        <v>253</v>
      </c>
      <c r="AG44" s="24"/>
      <c r="AH44" s="13"/>
      <c r="AI44" s="24"/>
      <c r="AJ44" s="13"/>
      <c r="AK44" s="24"/>
      <c r="AL44" s="85"/>
      <c r="AM44" s="24"/>
      <c r="AN44" s="24"/>
      <c r="AO44" s="24"/>
      <c r="AP44" s="24"/>
      <c r="AQ44" s="24"/>
      <c r="AR44" s="24"/>
      <c r="AS44" s="24"/>
      <c r="AT44" s="24"/>
      <c r="AU44" s="24"/>
      <c r="AV44" s="24"/>
    </row>
    <row r="45" spans="1:48" s="8" customFormat="1">
      <c r="A45" s="2">
        <v>43</v>
      </c>
      <c r="B45" s="61" t="s">
        <v>96</v>
      </c>
      <c r="C45" s="61" t="s">
        <v>111</v>
      </c>
      <c r="D45" s="79" t="s">
        <v>22</v>
      </c>
      <c r="E45" s="24">
        <v>3</v>
      </c>
      <c r="F45" s="45">
        <f>SUM(H45:AM45)-(0+0)</f>
        <v>197.07999999999998</v>
      </c>
      <c r="G45" s="47">
        <f t="shared" si="1"/>
        <v>65.693333333333328</v>
      </c>
      <c r="H45" s="5"/>
      <c r="I45" s="5"/>
      <c r="J45" s="5"/>
      <c r="K45" s="5"/>
      <c r="L45" s="5"/>
      <c r="M45" s="5"/>
      <c r="N45" s="5"/>
      <c r="O45" s="5"/>
      <c r="P45" s="24"/>
      <c r="Q45" s="24"/>
      <c r="R45" s="13">
        <v>62.04</v>
      </c>
      <c r="S45" s="24" t="s">
        <v>13</v>
      </c>
      <c r="T45" s="24" t="s">
        <v>253</v>
      </c>
      <c r="U45" s="24"/>
      <c r="V45" s="24" t="s">
        <v>253</v>
      </c>
      <c r="W45" s="24"/>
      <c r="X45" s="13" t="s">
        <v>253</v>
      </c>
      <c r="Y45" s="24"/>
      <c r="Z45" s="13">
        <v>68.56</v>
      </c>
      <c r="AA45" s="24" t="s">
        <v>13</v>
      </c>
      <c r="AB45" s="24" t="s">
        <v>253</v>
      </c>
      <c r="AC45" s="24"/>
      <c r="AD45" s="24">
        <v>66.48</v>
      </c>
      <c r="AE45" s="24" t="s">
        <v>13</v>
      </c>
      <c r="AF45" s="13" t="s">
        <v>253</v>
      </c>
      <c r="AG45" s="24"/>
      <c r="AH45" s="13"/>
      <c r="AI45" s="24"/>
      <c r="AJ45" s="13"/>
      <c r="AK45" s="24"/>
      <c r="AL45" s="85"/>
      <c r="AM45" s="24"/>
      <c r="AN45" s="24"/>
      <c r="AO45" s="24"/>
      <c r="AP45" s="24"/>
      <c r="AQ45" s="24"/>
      <c r="AR45" s="24"/>
      <c r="AS45" s="24"/>
      <c r="AT45" s="24"/>
      <c r="AU45" s="24"/>
      <c r="AV45" s="24"/>
    </row>
    <row r="46" spans="1:48" s="8" customFormat="1">
      <c r="A46" s="2">
        <v>44</v>
      </c>
      <c r="B46" s="61" t="s">
        <v>129</v>
      </c>
      <c r="C46" s="61" t="s">
        <v>130</v>
      </c>
      <c r="D46" s="79" t="s">
        <v>38</v>
      </c>
      <c r="E46" s="9">
        <v>4</v>
      </c>
      <c r="F46" s="45">
        <f>SUM(H46:AM46)-(0+0)</f>
        <v>188.64999999999998</v>
      </c>
      <c r="G46" s="47">
        <f t="shared" si="1"/>
        <v>47.162499999999994</v>
      </c>
      <c r="H46" s="24"/>
      <c r="I46" s="24"/>
      <c r="J46" s="24"/>
      <c r="K46" s="24"/>
      <c r="L46" s="24"/>
      <c r="M46" s="24"/>
      <c r="N46" s="13">
        <v>49.38</v>
      </c>
      <c r="O46" s="24" t="s">
        <v>33</v>
      </c>
      <c r="P46" s="5">
        <v>42.56</v>
      </c>
      <c r="Q46" s="5" t="s">
        <v>33</v>
      </c>
      <c r="R46" s="5">
        <v>57.32</v>
      </c>
      <c r="S46" s="5" t="s">
        <v>30</v>
      </c>
      <c r="T46" s="5" t="s">
        <v>253</v>
      </c>
      <c r="U46" s="5"/>
      <c r="V46" s="5" t="s">
        <v>253</v>
      </c>
      <c r="W46" s="5"/>
      <c r="X46" s="5" t="s">
        <v>253</v>
      </c>
      <c r="Y46" s="5"/>
      <c r="Z46" s="5">
        <v>39.39</v>
      </c>
      <c r="AA46" s="5" t="s">
        <v>33</v>
      </c>
      <c r="AB46" s="5" t="s">
        <v>253</v>
      </c>
      <c r="AC46" s="6"/>
      <c r="AD46" s="5" t="s">
        <v>253</v>
      </c>
      <c r="AE46" s="6"/>
      <c r="AF46" s="5" t="s">
        <v>253</v>
      </c>
      <c r="AG46" s="6"/>
      <c r="AH46" s="5"/>
      <c r="AI46" s="6"/>
      <c r="AJ46" s="5"/>
      <c r="AK46" s="6"/>
      <c r="AL46" s="85"/>
      <c r="AM46" s="24"/>
      <c r="AN46" s="24"/>
      <c r="AO46" s="24"/>
      <c r="AP46" s="24"/>
      <c r="AQ46" s="24"/>
      <c r="AR46" s="24"/>
      <c r="AS46" s="24"/>
      <c r="AT46" s="24"/>
      <c r="AU46" s="24"/>
      <c r="AV46" s="24"/>
    </row>
    <row r="47" spans="1:48" s="8" customFormat="1">
      <c r="A47" s="2">
        <v>45</v>
      </c>
      <c r="B47" s="61" t="s">
        <v>205</v>
      </c>
      <c r="C47" s="61" t="s">
        <v>206</v>
      </c>
      <c r="D47" s="79" t="s">
        <v>194</v>
      </c>
      <c r="E47" s="24">
        <v>3</v>
      </c>
      <c r="F47" s="45">
        <f>SUM(H47:AM47)-(0+0)</f>
        <v>181.16</v>
      </c>
      <c r="G47" s="47">
        <f t="shared" si="1"/>
        <v>60.386666666666663</v>
      </c>
      <c r="H47" s="24"/>
      <c r="I47" s="24"/>
      <c r="J47" s="24"/>
      <c r="K47" s="24"/>
      <c r="L47" s="24"/>
      <c r="M47" s="24"/>
      <c r="N47" s="13"/>
      <c r="O47" s="24"/>
      <c r="P47" s="24"/>
      <c r="Q47" s="24"/>
      <c r="R47" s="13">
        <v>56.48</v>
      </c>
      <c r="S47" s="24" t="s">
        <v>33</v>
      </c>
      <c r="T47" s="24" t="s">
        <v>253</v>
      </c>
      <c r="U47" s="24"/>
      <c r="V47" s="24" t="s">
        <v>253</v>
      </c>
      <c r="W47" s="24"/>
      <c r="X47" s="13" t="s">
        <v>253</v>
      </c>
      <c r="Y47" s="24"/>
      <c r="Z47" s="24" t="s">
        <v>253</v>
      </c>
      <c r="AA47" s="24"/>
      <c r="AB47" s="13" t="s">
        <v>253</v>
      </c>
      <c r="AC47" s="24"/>
      <c r="AD47" s="24">
        <v>63.07</v>
      </c>
      <c r="AE47" s="24" t="s">
        <v>33</v>
      </c>
      <c r="AF47" s="13">
        <v>61.61</v>
      </c>
      <c r="AG47" s="24" t="s">
        <v>13</v>
      </c>
      <c r="AH47" s="13"/>
      <c r="AI47" s="24"/>
      <c r="AJ47" s="13"/>
      <c r="AK47" s="24"/>
      <c r="AL47" s="86"/>
      <c r="AM47" s="24"/>
      <c r="AN47" s="24"/>
      <c r="AO47" s="24"/>
      <c r="AP47" s="24"/>
      <c r="AQ47" s="24"/>
      <c r="AR47" s="24"/>
      <c r="AS47" s="24"/>
      <c r="AT47" s="24"/>
      <c r="AU47" s="24"/>
      <c r="AV47" s="24"/>
    </row>
    <row r="48" spans="1:48" s="8" customFormat="1">
      <c r="A48" s="2">
        <v>46</v>
      </c>
      <c r="B48" s="61" t="s">
        <v>140</v>
      </c>
      <c r="C48" s="61" t="s">
        <v>161</v>
      </c>
      <c r="D48" s="79" t="s">
        <v>83</v>
      </c>
      <c r="E48" s="24">
        <v>4</v>
      </c>
      <c r="F48" s="45">
        <f>SUM(H48:AM48)-(0+0)</f>
        <v>166.93</v>
      </c>
      <c r="G48" s="47">
        <f t="shared" si="1"/>
        <v>41.732500000000002</v>
      </c>
      <c r="H48" s="12">
        <v>48.96</v>
      </c>
      <c r="I48" s="12" t="s">
        <v>48</v>
      </c>
      <c r="J48" s="5">
        <v>55.47</v>
      </c>
      <c r="K48" s="5" t="s">
        <v>48</v>
      </c>
      <c r="L48" s="5"/>
      <c r="M48" s="5"/>
      <c r="N48" s="5">
        <v>62.5</v>
      </c>
      <c r="O48" s="5" t="s">
        <v>43</v>
      </c>
      <c r="P48" s="5"/>
      <c r="Q48" s="5"/>
      <c r="R48" s="5" t="s">
        <v>253</v>
      </c>
      <c r="S48" s="5"/>
      <c r="T48" s="5" t="s">
        <v>253</v>
      </c>
      <c r="U48" s="5"/>
      <c r="V48" s="5" t="s">
        <v>253</v>
      </c>
      <c r="W48" s="5"/>
      <c r="X48" s="5" t="s">
        <v>253</v>
      </c>
      <c r="Y48" s="5"/>
      <c r="Z48" s="5" t="s">
        <v>253</v>
      </c>
      <c r="AA48" s="5"/>
      <c r="AB48" s="5" t="s">
        <v>253</v>
      </c>
      <c r="AC48" s="6"/>
      <c r="AD48" s="5" t="s">
        <v>253</v>
      </c>
      <c r="AE48" s="6"/>
      <c r="AF48" s="5" t="s">
        <v>253</v>
      </c>
      <c r="AG48" s="6"/>
      <c r="AH48" s="5"/>
      <c r="AI48" s="6"/>
      <c r="AJ48" s="5"/>
      <c r="AK48" s="6"/>
      <c r="AL48" s="85"/>
      <c r="AM48" s="24"/>
      <c r="AN48" s="24"/>
      <c r="AO48" s="24"/>
      <c r="AP48" s="24"/>
      <c r="AQ48" s="24"/>
      <c r="AR48" s="24"/>
      <c r="AS48" s="24"/>
      <c r="AT48" s="24"/>
      <c r="AU48" s="24"/>
      <c r="AV48" s="24"/>
    </row>
    <row r="49" spans="1:48" s="8" customFormat="1">
      <c r="A49" s="2">
        <v>47</v>
      </c>
      <c r="B49" s="61" t="s">
        <v>96</v>
      </c>
      <c r="C49" s="61" t="s">
        <v>97</v>
      </c>
      <c r="D49" s="79" t="s">
        <v>71</v>
      </c>
      <c r="E49" s="9">
        <v>4</v>
      </c>
      <c r="F49" s="45">
        <f>SUM(H49:AM49)-(AD49+0)</f>
        <v>165.64000000000001</v>
      </c>
      <c r="G49" s="47">
        <f t="shared" si="1"/>
        <v>41.410000000000004</v>
      </c>
      <c r="H49" s="12">
        <v>30.47</v>
      </c>
      <c r="I49" s="12" t="s">
        <v>65</v>
      </c>
      <c r="J49" s="5"/>
      <c r="K49" s="5"/>
      <c r="L49" s="5"/>
      <c r="M49" s="5"/>
      <c r="N49" s="5" t="s">
        <v>253</v>
      </c>
      <c r="O49" s="5"/>
      <c r="P49" s="5"/>
      <c r="Q49" s="5"/>
      <c r="R49" s="5" t="s">
        <v>253</v>
      </c>
      <c r="S49" s="5"/>
      <c r="T49" s="5" t="s">
        <v>253</v>
      </c>
      <c r="U49" s="5"/>
      <c r="V49" s="5">
        <v>44.38</v>
      </c>
      <c r="W49" s="5" t="s">
        <v>303</v>
      </c>
      <c r="X49" s="5">
        <v>44.77</v>
      </c>
      <c r="Y49" s="5" t="s">
        <v>303</v>
      </c>
      <c r="Z49" s="5">
        <v>46.02</v>
      </c>
      <c r="AA49" s="5" t="s">
        <v>303</v>
      </c>
      <c r="AB49" s="5" t="s">
        <v>253</v>
      </c>
      <c r="AC49" s="6"/>
      <c r="AD49" s="5">
        <v>39.770000000000003</v>
      </c>
      <c r="AE49" s="6" t="s">
        <v>303</v>
      </c>
      <c r="AF49" s="5" t="s">
        <v>253</v>
      </c>
      <c r="AG49" s="6"/>
      <c r="AH49" s="5"/>
      <c r="AI49" s="6"/>
      <c r="AJ49" s="5"/>
      <c r="AK49" s="6"/>
      <c r="AL49" s="85"/>
      <c r="AM49" s="24"/>
      <c r="AN49" s="24"/>
      <c r="AO49" s="24"/>
      <c r="AP49" s="24"/>
      <c r="AQ49" s="24"/>
      <c r="AR49" s="24"/>
      <c r="AS49" s="24"/>
      <c r="AT49" s="24"/>
      <c r="AU49" s="24"/>
      <c r="AV49" s="24"/>
    </row>
    <row r="50" spans="1:48" s="8" customFormat="1">
      <c r="A50" s="2">
        <v>48</v>
      </c>
      <c r="B50" s="61" t="s">
        <v>182</v>
      </c>
      <c r="C50" s="61" t="s">
        <v>183</v>
      </c>
      <c r="D50" s="79" t="s">
        <v>181</v>
      </c>
      <c r="E50" s="9">
        <v>3</v>
      </c>
      <c r="F50" s="45">
        <f>SUM(H50:AM50)-(H50+N50+T50+Z50)</f>
        <v>164.56999999999996</v>
      </c>
      <c r="G50" s="47">
        <f t="shared" si="1"/>
        <v>54.856666666666655</v>
      </c>
      <c r="H50" s="74">
        <v>49.74</v>
      </c>
      <c r="I50" s="74" t="s">
        <v>180</v>
      </c>
      <c r="J50" s="5">
        <v>57.39</v>
      </c>
      <c r="K50" s="5" t="s">
        <v>180</v>
      </c>
      <c r="L50" s="5"/>
      <c r="M50" s="5"/>
      <c r="N50" s="74">
        <v>36.14</v>
      </c>
      <c r="O50" s="74" t="s">
        <v>180</v>
      </c>
      <c r="P50" s="5"/>
      <c r="Q50" s="5"/>
      <c r="R50" s="5">
        <v>53.79</v>
      </c>
      <c r="S50" s="5" t="s">
        <v>180</v>
      </c>
      <c r="T50" s="74">
        <v>46.97</v>
      </c>
      <c r="U50" s="74" t="s">
        <v>180</v>
      </c>
      <c r="V50" s="5" t="s">
        <v>253</v>
      </c>
      <c r="W50" s="5"/>
      <c r="X50" s="5" t="s">
        <v>253</v>
      </c>
      <c r="Y50" s="5"/>
      <c r="Z50" s="74">
        <v>50.19</v>
      </c>
      <c r="AA50" s="74" t="s">
        <v>180</v>
      </c>
      <c r="AB50" s="5">
        <v>53.39</v>
      </c>
      <c r="AC50" s="6" t="s">
        <v>180</v>
      </c>
      <c r="AD50" s="5" t="s">
        <v>253</v>
      </c>
      <c r="AE50" s="6"/>
      <c r="AF50" s="5" t="s">
        <v>253</v>
      </c>
      <c r="AG50" s="6"/>
      <c r="AH50" s="5"/>
      <c r="AI50" s="6"/>
      <c r="AJ50" s="5"/>
      <c r="AK50" s="6"/>
      <c r="AL50" s="85"/>
      <c r="AM50" s="24"/>
      <c r="AN50" s="24"/>
      <c r="AO50" s="24"/>
      <c r="AP50" s="24"/>
      <c r="AQ50" s="24"/>
      <c r="AR50" s="24"/>
      <c r="AS50" s="24"/>
      <c r="AT50" s="24"/>
      <c r="AU50" s="24"/>
      <c r="AV50" s="24"/>
    </row>
    <row r="51" spans="1:48" s="8" customFormat="1">
      <c r="A51" s="2">
        <v>49</v>
      </c>
      <c r="B51" s="8" t="s">
        <v>155</v>
      </c>
      <c r="C51" s="8" t="s">
        <v>99</v>
      </c>
      <c r="D51" s="8" t="s">
        <v>300</v>
      </c>
      <c r="E51" s="24">
        <v>2</v>
      </c>
      <c r="F51" s="45">
        <f>SUM(H51:AM51)-(0+0)</f>
        <v>163.08000000000001</v>
      </c>
      <c r="G51" s="47">
        <f t="shared" si="1"/>
        <v>81.540000000000006</v>
      </c>
      <c r="V51" s="11">
        <v>60.42</v>
      </c>
      <c r="W51" s="8" t="s">
        <v>44</v>
      </c>
      <c r="X51" s="8" t="s">
        <v>253</v>
      </c>
      <c r="Z51" s="11">
        <v>44.89</v>
      </c>
      <c r="AA51" s="8" t="s">
        <v>324</v>
      </c>
      <c r="AB51" s="8" t="s">
        <v>253</v>
      </c>
      <c r="AD51" s="8">
        <v>57.77</v>
      </c>
      <c r="AE51" s="24" t="s">
        <v>48</v>
      </c>
      <c r="AF51" s="24" t="s">
        <v>253</v>
      </c>
      <c r="AL51" s="15"/>
      <c r="AN51" s="24"/>
      <c r="AO51" s="24"/>
      <c r="AP51" s="24"/>
      <c r="AQ51" s="24"/>
      <c r="AR51" s="24"/>
      <c r="AS51" s="24"/>
      <c r="AT51" s="24"/>
      <c r="AU51" s="24"/>
      <c r="AV51" s="24"/>
    </row>
    <row r="52" spans="1:48" s="8" customFormat="1">
      <c r="A52" s="2">
        <v>50</v>
      </c>
      <c r="B52" s="61" t="s">
        <v>185</v>
      </c>
      <c r="C52" s="61" t="s">
        <v>97</v>
      </c>
      <c r="D52" s="79" t="s">
        <v>186</v>
      </c>
      <c r="E52" s="24">
        <v>3</v>
      </c>
      <c r="F52" s="45">
        <f>SUM(H52:AM52)-(J52+L52+N52+V52+X52+Z52+AB52+AD52+T52)</f>
        <v>160.76</v>
      </c>
      <c r="G52" s="47">
        <f t="shared" si="1"/>
        <v>53.586666666666666</v>
      </c>
      <c r="H52" s="5"/>
      <c r="I52" s="5"/>
      <c r="J52" s="74">
        <v>46.09</v>
      </c>
      <c r="K52" s="74" t="s">
        <v>187</v>
      </c>
      <c r="L52" s="74">
        <v>42.19</v>
      </c>
      <c r="M52" s="74" t="s">
        <v>187</v>
      </c>
      <c r="N52" s="74">
        <v>43.18</v>
      </c>
      <c r="O52" s="74" t="s">
        <v>187</v>
      </c>
      <c r="P52" s="12">
        <v>52.98</v>
      </c>
      <c r="Q52" s="4" t="s">
        <v>187</v>
      </c>
      <c r="R52" s="12">
        <v>54.8</v>
      </c>
      <c r="S52" s="4" t="s">
        <v>187</v>
      </c>
      <c r="T52" s="74">
        <v>46.28</v>
      </c>
      <c r="U52" s="98" t="s">
        <v>187</v>
      </c>
      <c r="V52" s="74">
        <v>46.04</v>
      </c>
      <c r="W52" s="98" t="s">
        <v>87</v>
      </c>
      <c r="X52" s="74">
        <v>42.92</v>
      </c>
      <c r="Y52" s="98" t="s">
        <v>187</v>
      </c>
      <c r="Z52" s="74">
        <v>44.13</v>
      </c>
      <c r="AA52" s="98" t="s">
        <v>187</v>
      </c>
      <c r="AB52" s="74">
        <v>45.57</v>
      </c>
      <c r="AC52" s="98" t="s">
        <v>187</v>
      </c>
      <c r="AD52" s="4">
        <v>43.94</v>
      </c>
      <c r="AE52" s="4" t="s">
        <v>187</v>
      </c>
      <c r="AF52" s="12">
        <v>52.98</v>
      </c>
      <c r="AG52" s="4" t="s">
        <v>187</v>
      </c>
      <c r="AH52" s="12"/>
      <c r="AI52" s="4"/>
      <c r="AJ52" s="12"/>
      <c r="AK52" s="4"/>
      <c r="AL52" s="85"/>
      <c r="AM52" s="24"/>
      <c r="AN52" s="24"/>
      <c r="AO52" s="24"/>
      <c r="AP52" s="24"/>
      <c r="AQ52" s="24"/>
      <c r="AR52" s="24"/>
      <c r="AS52" s="24"/>
      <c r="AT52" s="24"/>
      <c r="AU52" s="24"/>
      <c r="AV52" s="24"/>
    </row>
    <row r="53" spans="1:48" s="8" customFormat="1">
      <c r="A53" s="2">
        <v>51</v>
      </c>
      <c r="B53" s="61" t="s">
        <v>185</v>
      </c>
      <c r="C53" s="61" t="s">
        <v>188</v>
      </c>
      <c r="D53" s="79" t="s">
        <v>187</v>
      </c>
      <c r="E53" s="9">
        <v>3</v>
      </c>
      <c r="F53" s="45">
        <f>SUM(H53:AM53)-(J53+L53+N53+V53+X53+Z53+AB53+AD53+T53)</f>
        <v>160.76</v>
      </c>
      <c r="G53" s="47">
        <f t="shared" si="1"/>
        <v>53.586666666666666</v>
      </c>
      <c r="H53" s="5"/>
      <c r="I53" s="5"/>
      <c r="J53" s="74">
        <v>46.09</v>
      </c>
      <c r="K53" s="74" t="s">
        <v>186</v>
      </c>
      <c r="L53" s="74">
        <v>42.19</v>
      </c>
      <c r="M53" s="74" t="s">
        <v>186</v>
      </c>
      <c r="N53" s="74">
        <v>43.18</v>
      </c>
      <c r="O53" s="74" t="s">
        <v>186</v>
      </c>
      <c r="P53" s="5">
        <v>52.98</v>
      </c>
      <c r="Q53" s="5" t="s">
        <v>186</v>
      </c>
      <c r="R53" s="5">
        <v>54.8</v>
      </c>
      <c r="S53" s="5" t="s">
        <v>186</v>
      </c>
      <c r="T53" s="5">
        <v>46.28</v>
      </c>
      <c r="U53" s="5" t="s">
        <v>186</v>
      </c>
      <c r="V53" s="74">
        <v>46.04</v>
      </c>
      <c r="W53" s="74" t="s">
        <v>186</v>
      </c>
      <c r="X53" s="74">
        <v>42.92</v>
      </c>
      <c r="Y53" s="74" t="s">
        <v>186</v>
      </c>
      <c r="Z53" s="74">
        <v>44.13</v>
      </c>
      <c r="AA53" s="74" t="s">
        <v>186</v>
      </c>
      <c r="AB53" s="74">
        <v>45.57</v>
      </c>
      <c r="AC53" s="98" t="s">
        <v>186</v>
      </c>
      <c r="AD53" s="5">
        <v>43.94</v>
      </c>
      <c r="AE53" s="6" t="s">
        <v>186</v>
      </c>
      <c r="AF53" s="5">
        <v>52.98</v>
      </c>
      <c r="AG53" s="6" t="s">
        <v>186</v>
      </c>
      <c r="AH53" s="5"/>
      <c r="AI53" s="6"/>
      <c r="AJ53" s="5"/>
      <c r="AK53" s="6"/>
      <c r="AL53" s="85"/>
      <c r="AM53" s="24"/>
      <c r="AN53" s="24"/>
      <c r="AO53" s="24"/>
      <c r="AP53" s="24"/>
      <c r="AQ53" s="24"/>
      <c r="AR53" s="24"/>
      <c r="AS53" s="24"/>
      <c r="AT53" s="24"/>
      <c r="AU53" s="24"/>
      <c r="AV53" s="24"/>
    </row>
    <row r="54" spans="1:48" s="8" customFormat="1">
      <c r="A54" s="2">
        <v>52</v>
      </c>
      <c r="B54" s="61" t="s">
        <v>46</v>
      </c>
      <c r="C54" s="61" t="s">
        <v>177</v>
      </c>
      <c r="D54" s="79" t="s">
        <v>178</v>
      </c>
      <c r="E54" s="9">
        <v>3</v>
      </c>
      <c r="F54" s="45">
        <f>SUM(H54:AM54)-(AB54+AD54)</f>
        <v>158.92000000000002</v>
      </c>
      <c r="G54" s="47">
        <f t="shared" si="1"/>
        <v>52.973333333333336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16"/>
      <c r="S54" s="16"/>
      <c r="T54" s="5"/>
      <c r="U54" s="5"/>
      <c r="V54" s="5">
        <v>44.79</v>
      </c>
      <c r="W54" s="5" t="s">
        <v>179</v>
      </c>
      <c r="X54" s="5">
        <v>56.36</v>
      </c>
      <c r="Y54" s="5" t="s">
        <v>179</v>
      </c>
      <c r="Z54" s="5">
        <v>57.77</v>
      </c>
      <c r="AA54" s="5" t="s">
        <v>179</v>
      </c>
      <c r="AB54" s="74">
        <v>42.19</v>
      </c>
      <c r="AC54" s="124" t="s">
        <v>179</v>
      </c>
      <c r="AD54" s="74">
        <v>41.86</v>
      </c>
      <c r="AE54" s="124" t="s">
        <v>179</v>
      </c>
      <c r="AF54" s="5" t="s">
        <v>253</v>
      </c>
      <c r="AG54" s="10"/>
      <c r="AH54" s="5"/>
      <c r="AI54" s="10"/>
      <c r="AJ54" s="5"/>
      <c r="AK54" s="6"/>
      <c r="AL54" s="85"/>
      <c r="AM54" s="24"/>
      <c r="AN54" s="24"/>
      <c r="AO54" s="24"/>
      <c r="AP54" s="24"/>
      <c r="AQ54" s="24"/>
      <c r="AR54" s="24"/>
      <c r="AS54" s="24"/>
      <c r="AT54" s="24"/>
      <c r="AU54" s="24"/>
      <c r="AV54" s="24"/>
    </row>
    <row r="55" spans="1:48" s="8" customFormat="1">
      <c r="A55" s="2">
        <v>53</v>
      </c>
      <c r="B55" s="61" t="s">
        <v>46</v>
      </c>
      <c r="C55" s="61" t="s">
        <v>99</v>
      </c>
      <c r="D55" s="79" t="s">
        <v>179</v>
      </c>
      <c r="E55" s="24">
        <v>3</v>
      </c>
      <c r="F55" s="45">
        <f>SUM(H55:AM55)-(AB55+AD55)</f>
        <v>158.92000000000002</v>
      </c>
      <c r="G55" s="47">
        <f t="shared" si="1"/>
        <v>52.973333333333336</v>
      </c>
      <c r="H55" s="5"/>
      <c r="I55" s="5"/>
      <c r="J55" s="5"/>
      <c r="K55" s="5"/>
      <c r="L55" s="5"/>
      <c r="M55" s="5"/>
      <c r="N55" s="5"/>
      <c r="O55" s="5"/>
      <c r="P55" s="4"/>
      <c r="Q55" s="4"/>
      <c r="R55" s="73"/>
      <c r="S55" s="72"/>
      <c r="T55" s="4"/>
      <c r="U55" s="4"/>
      <c r="V55" s="12">
        <v>44.79</v>
      </c>
      <c r="W55" s="4" t="s">
        <v>178</v>
      </c>
      <c r="X55" s="12">
        <v>56.36</v>
      </c>
      <c r="Y55" s="4" t="s">
        <v>178</v>
      </c>
      <c r="Z55" s="12">
        <v>57.77</v>
      </c>
      <c r="AA55" s="4" t="s">
        <v>178</v>
      </c>
      <c r="AB55" s="74">
        <v>42.19</v>
      </c>
      <c r="AC55" s="98" t="s">
        <v>178</v>
      </c>
      <c r="AD55" s="98">
        <v>41.86</v>
      </c>
      <c r="AE55" s="98" t="s">
        <v>178</v>
      </c>
      <c r="AF55" s="12" t="s">
        <v>253</v>
      </c>
      <c r="AG55" s="4"/>
      <c r="AH55" s="12"/>
      <c r="AI55" s="4"/>
      <c r="AJ55" s="12"/>
      <c r="AK55" s="4"/>
      <c r="AL55" s="85"/>
      <c r="AM55" s="24"/>
      <c r="AN55" s="24"/>
      <c r="AO55" s="24"/>
      <c r="AP55" s="24"/>
      <c r="AQ55" s="24"/>
      <c r="AR55" s="24"/>
      <c r="AS55" s="24"/>
      <c r="AT55" s="24"/>
      <c r="AU55" s="24"/>
      <c r="AV55" s="24"/>
    </row>
    <row r="56" spans="1:48" s="8" customFormat="1">
      <c r="A56" s="2">
        <v>54</v>
      </c>
      <c r="B56" s="61" t="s">
        <v>162</v>
      </c>
      <c r="C56" s="61" t="s">
        <v>163</v>
      </c>
      <c r="D56" s="79" t="s">
        <v>86</v>
      </c>
      <c r="E56" s="9">
        <v>3</v>
      </c>
      <c r="F56" s="45">
        <f>SUM(H56:AM56)-(H56+L56+J56+R56+X56)</f>
        <v>157.30000000000001</v>
      </c>
      <c r="G56" s="47">
        <f t="shared" si="1"/>
        <v>52.433333333333337</v>
      </c>
      <c r="H56" s="74">
        <v>47.66</v>
      </c>
      <c r="I56" s="74" t="s">
        <v>242</v>
      </c>
      <c r="J56" s="74">
        <v>40.630000000000003</v>
      </c>
      <c r="K56" s="74" t="s">
        <v>242</v>
      </c>
      <c r="L56" s="74">
        <v>40.06</v>
      </c>
      <c r="M56" s="74" t="s">
        <v>242</v>
      </c>
      <c r="N56" s="5">
        <v>52.73</v>
      </c>
      <c r="O56" s="5" t="s">
        <v>242</v>
      </c>
      <c r="P56" s="5"/>
      <c r="Q56" s="5"/>
      <c r="R56" s="103">
        <v>45.37</v>
      </c>
      <c r="S56" s="103" t="s">
        <v>242</v>
      </c>
      <c r="T56" s="5">
        <v>51.03</v>
      </c>
      <c r="U56" s="5" t="s">
        <v>242</v>
      </c>
      <c r="V56" s="5">
        <v>53.54</v>
      </c>
      <c r="W56" s="5" t="s">
        <v>242</v>
      </c>
      <c r="X56" s="74">
        <v>49.58</v>
      </c>
      <c r="Y56" s="74" t="s">
        <v>242</v>
      </c>
      <c r="Z56" s="5" t="s">
        <v>253</v>
      </c>
      <c r="AA56" s="5"/>
      <c r="AB56" s="5" t="s">
        <v>253</v>
      </c>
      <c r="AC56" s="6"/>
      <c r="AD56" s="5" t="s">
        <v>253</v>
      </c>
      <c r="AE56" s="6"/>
      <c r="AF56" s="5" t="s">
        <v>253</v>
      </c>
      <c r="AG56" s="6"/>
      <c r="AH56" s="5"/>
      <c r="AI56" s="6"/>
      <c r="AJ56" s="5"/>
      <c r="AK56" s="6"/>
      <c r="AL56" s="85"/>
      <c r="AM56" s="24"/>
      <c r="AN56" s="24"/>
      <c r="AO56" s="24"/>
      <c r="AP56" s="24"/>
      <c r="AQ56" s="24"/>
      <c r="AR56" s="24"/>
      <c r="AS56" s="24"/>
      <c r="AT56" s="24"/>
      <c r="AU56" s="24"/>
      <c r="AV56" s="24"/>
    </row>
    <row r="57" spans="1:48" s="8" customFormat="1">
      <c r="A57" s="2">
        <v>55</v>
      </c>
      <c r="B57" s="8" t="s">
        <v>80</v>
      </c>
      <c r="C57" s="61" t="s">
        <v>260</v>
      </c>
      <c r="D57" s="79" t="s">
        <v>262</v>
      </c>
      <c r="E57" s="24">
        <v>2</v>
      </c>
      <c r="F57" s="45">
        <f>SUM(H57:AM57)-(0+0)</f>
        <v>150.61000000000001</v>
      </c>
      <c r="G57" s="47">
        <f t="shared" si="1"/>
        <v>75.305000000000007</v>
      </c>
      <c r="H57" s="5"/>
      <c r="I57" s="5"/>
      <c r="J57" s="5"/>
      <c r="K57" s="5"/>
      <c r="L57" s="5"/>
      <c r="M57" s="5"/>
      <c r="N57" s="5">
        <v>50.21</v>
      </c>
      <c r="O57" s="5" t="s">
        <v>263</v>
      </c>
      <c r="P57" s="5"/>
      <c r="Q57" s="5"/>
      <c r="R57" s="16" t="s">
        <v>253</v>
      </c>
      <c r="S57" s="16"/>
      <c r="T57" s="5" t="s">
        <v>253</v>
      </c>
      <c r="U57" s="5"/>
      <c r="V57" s="5" t="s">
        <v>253</v>
      </c>
      <c r="W57" s="5"/>
      <c r="X57" s="5">
        <v>54.38</v>
      </c>
      <c r="Y57" s="5" t="s">
        <v>250</v>
      </c>
      <c r="Z57" s="5" t="s">
        <v>253</v>
      </c>
      <c r="AA57" s="5"/>
      <c r="AB57" s="5" t="s">
        <v>253</v>
      </c>
      <c r="AC57" s="6"/>
      <c r="AD57" s="5">
        <v>46.02</v>
      </c>
      <c r="AE57" s="6" t="s">
        <v>172</v>
      </c>
      <c r="AF57" s="5" t="s">
        <v>253</v>
      </c>
      <c r="AG57" s="6"/>
      <c r="AH57" s="5"/>
      <c r="AI57" s="6"/>
      <c r="AJ57" s="5"/>
      <c r="AK57" s="6"/>
      <c r="AL57" s="85"/>
      <c r="AM57" s="24"/>
      <c r="AN57" s="24"/>
      <c r="AO57" s="24"/>
      <c r="AP57" s="24"/>
      <c r="AQ57" s="24"/>
      <c r="AR57" s="24"/>
      <c r="AS57" s="24"/>
      <c r="AT57" s="24"/>
      <c r="AU57" s="24"/>
      <c r="AV57" s="24"/>
    </row>
    <row r="58" spans="1:48" s="8" customFormat="1">
      <c r="A58" s="2">
        <v>56</v>
      </c>
      <c r="B58" s="61" t="s">
        <v>89</v>
      </c>
      <c r="C58" s="61" t="s">
        <v>90</v>
      </c>
      <c r="D58" s="79" t="s">
        <v>72</v>
      </c>
      <c r="E58" s="9">
        <v>3</v>
      </c>
      <c r="F58" s="45">
        <f>SUM(H58:AM58)-(H58+J58+L58+P58+T58+X58+Z58)</f>
        <v>149.4799999999999</v>
      </c>
      <c r="G58" s="47">
        <f t="shared" si="1"/>
        <v>49.826666666666632</v>
      </c>
      <c r="H58" s="74">
        <v>45.83</v>
      </c>
      <c r="I58" s="74" t="s">
        <v>61</v>
      </c>
      <c r="J58" s="74">
        <v>42.9</v>
      </c>
      <c r="K58" s="74" t="s">
        <v>61</v>
      </c>
      <c r="L58" s="74">
        <v>41.93</v>
      </c>
      <c r="M58" s="74" t="s">
        <v>61</v>
      </c>
      <c r="N58" s="70" t="s">
        <v>253</v>
      </c>
      <c r="O58" s="70"/>
      <c r="P58" s="74">
        <v>41.96</v>
      </c>
      <c r="Q58" s="74" t="s">
        <v>61</v>
      </c>
      <c r="R58" s="16">
        <v>51.39</v>
      </c>
      <c r="S58" s="16" t="s">
        <v>61</v>
      </c>
      <c r="T58" s="74">
        <v>46.21</v>
      </c>
      <c r="U58" s="74" t="s">
        <v>61</v>
      </c>
      <c r="V58" s="5" t="s">
        <v>253</v>
      </c>
      <c r="W58" s="5"/>
      <c r="X58" s="74">
        <v>41.88</v>
      </c>
      <c r="Y58" s="74" t="s">
        <v>61</v>
      </c>
      <c r="Z58" s="74">
        <v>36.93</v>
      </c>
      <c r="AA58" s="74" t="s">
        <v>61</v>
      </c>
      <c r="AB58" s="5">
        <v>47.14</v>
      </c>
      <c r="AC58" s="6" t="s">
        <v>61</v>
      </c>
      <c r="AD58" s="5">
        <v>50.95</v>
      </c>
      <c r="AE58" s="6" t="s">
        <v>61</v>
      </c>
      <c r="AF58" s="5" t="s">
        <v>253</v>
      </c>
      <c r="AG58" s="6"/>
      <c r="AH58" s="5"/>
      <c r="AI58" s="6"/>
      <c r="AJ58" s="5"/>
      <c r="AK58" s="6"/>
      <c r="AL58" s="85"/>
      <c r="AM58" s="24"/>
      <c r="AN58" s="24"/>
      <c r="AO58" s="24"/>
      <c r="AP58" s="24"/>
      <c r="AQ58" s="24"/>
      <c r="AR58" s="24"/>
      <c r="AS58" s="24"/>
      <c r="AT58" s="24"/>
      <c r="AU58" s="24"/>
      <c r="AV58" s="24"/>
    </row>
    <row r="59" spans="1:48" s="8" customFormat="1">
      <c r="A59" s="2">
        <v>57</v>
      </c>
      <c r="B59" s="61" t="s">
        <v>94</v>
      </c>
      <c r="C59" s="61" t="s">
        <v>95</v>
      </c>
      <c r="D59" s="79" t="s">
        <v>61</v>
      </c>
      <c r="E59" s="9">
        <v>3</v>
      </c>
      <c r="F59" s="45">
        <f>SUM(H59:AM59)-(H59+J59+L59+P59+T59+X59+Z59)</f>
        <v>149.4799999999999</v>
      </c>
      <c r="G59" s="47">
        <f t="shared" si="1"/>
        <v>49.826666666666632</v>
      </c>
      <c r="H59" s="74">
        <v>45.83</v>
      </c>
      <c r="I59" s="74" t="s">
        <v>72</v>
      </c>
      <c r="J59" s="74">
        <v>42.9</v>
      </c>
      <c r="K59" s="74" t="s">
        <v>72</v>
      </c>
      <c r="L59" s="74">
        <v>41.93</v>
      </c>
      <c r="M59" s="132" t="s">
        <v>72</v>
      </c>
      <c r="N59" s="5" t="s">
        <v>253</v>
      </c>
      <c r="O59" s="5"/>
      <c r="P59" s="133">
        <v>41.96</v>
      </c>
      <c r="Q59" s="74" t="s">
        <v>72</v>
      </c>
      <c r="R59" s="5">
        <v>51.39</v>
      </c>
      <c r="S59" s="5" t="s">
        <v>72</v>
      </c>
      <c r="T59" s="74">
        <v>46.21</v>
      </c>
      <c r="U59" s="74" t="s">
        <v>72</v>
      </c>
      <c r="V59" s="5" t="s">
        <v>253</v>
      </c>
      <c r="W59" s="5"/>
      <c r="X59" s="74">
        <v>41.88</v>
      </c>
      <c r="Y59" s="74" t="s">
        <v>72</v>
      </c>
      <c r="Z59" s="74">
        <v>36.93</v>
      </c>
      <c r="AA59" s="74" t="s">
        <v>72</v>
      </c>
      <c r="AB59" s="5">
        <v>47.14</v>
      </c>
      <c r="AC59" s="6" t="s">
        <v>72</v>
      </c>
      <c r="AD59" s="5">
        <v>50.95</v>
      </c>
      <c r="AE59" s="6" t="s">
        <v>72</v>
      </c>
      <c r="AF59" s="5" t="s">
        <v>253</v>
      </c>
      <c r="AG59" s="6"/>
      <c r="AH59" s="5"/>
      <c r="AI59" s="6"/>
      <c r="AJ59" s="5"/>
      <c r="AK59" s="6"/>
      <c r="AL59" s="85"/>
      <c r="AM59" s="24"/>
      <c r="AN59" s="24"/>
      <c r="AO59" s="24"/>
      <c r="AP59" s="24"/>
      <c r="AQ59" s="24"/>
      <c r="AR59" s="24"/>
      <c r="AS59" s="24"/>
      <c r="AT59" s="24"/>
      <c r="AU59" s="24"/>
      <c r="AV59" s="24"/>
    </row>
    <row r="60" spans="1:48" s="8" customFormat="1">
      <c r="A60" s="2">
        <v>58</v>
      </c>
      <c r="B60" s="61" t="s">
        <v>157</v>
      </c>
      <c r="C60" s="61" t="s">
        <v>158</v>
      </c>
      <c r="D60" s="79" t="s">
        <v>91</v>
      </c>
      <c r="E60" s="9">
        <v>4</v>
      </c>
      <c r="F60" s="45">
        <f>SUM(H60:AM60)-(J60+N60+R60)</f>
        <v>149.39000000000001</v>
      </c>
      <c r="G60" s="47">
        <f t="shared" si="1"/>
        <v>37.347500000000004</v>
      </c>
      <c r="H60" s="5">
        <v>54.69</v>
      </c>
      <c r="I60" s="5" t="s">
        <v>239</v>
      </c>
      <c r="J60" s="74">
        <v>39.58</v>
      </c>
      <c r="K60" s="74" t="s">
        <v>239</v>
      </c>
      <c r="L60" s="5"/>
      <c r="M60" s="5"/>
      <c r="N60" s="125">
        <v>36.04</v>
      </c>
      <c r="O60" s="125" t="s">
        <v>239</v>
      </c>
      <c r="P60" s="5">
        <v>50</v>
      </c>
      <c r="Q60" s="5" t="s">
        <v>239</v>
      </c>
      <c r="R60" s="74">
        <v>38.659999999999997</v>
      </c>
      <c r="S60" s="74" t="s">
        <v>239</v>
      </c>
      <c r="T60" s="5">
        <v>44.7</v>
      </c>
      <c r="U60" s="5" t="s">
        <v>239</v>
      </c>
      <c r="V60" s="5" t="s">
        <v>253</v>
      </c>
      <c r="W60" s="5"/>
      <c r="X60" s="5" t="s">
        <v>253</v>
      </c>
      <c r="Y60" s="5"/>
      <c r="Z60" s="5" t="s">
        <v>253</v>
      </c>
      <c r="AA60" s="5"/>
      <c r="AB60" s="5" t="s">
        <v>253</v>
      </c>
      <c r="AC60" s="6"/>
      <c r="AD60" s="5" t="s">
        <v>253</v>
      </c>
      <c r="AE60" s="6"/>
      <c r="AF60" s="5" t="s">
        <v>253</v>
      </c>
      <c r="AG60" s="6"/>
      <c r="AH60" s="5"/>
      <c r="AI60" s="6"/>
      <c r="AJ60" s="5"/>
      <c r="AK60" s="6"/>
      <c r="AL60" s="85"/>
      <c r="AM60" s="24"/>
      <c r="AN60" s="24"/>
      <c r="AO60" s="24"/>
      <c r="AP60" s="24"/>
      <c r="AQ60" s="24"/>
      <c r="AR60" s="24"/>
      <c r="AS60" s="24"/>
      <c r="AT60" s="24"/>
      <c r="AU60" s="24"/>
      <c r="AV60" s="24"/>
    </row>
    <row r="61" spans="1:48" s="8" customFormat="1">
      <c r="A61" s="2">
        <v>59</v>
      </c>
      <c r="B61" s="61" t="s">
        <v>131</v>
      </c>
      <c r="C61" s="61" t="s">
        <v>132</v>
      </c>
      <c r="D61" s="79" t="s">
        <v>76</v>
      </c>
      <c r="E61" s="9">
        <v>3</v>
      </c>
      <c r="F61" s="45">
        <f>SUM(H61:AM61)-(0+0)</f>
        <v>148.44</v>
      </c>
      <c r="G61" s="47">
        <f t="shared" si="1"/>
        <v>49.48</v>
      </c>
      <c r="H61" s="5">
        <v>56.77</v>
      </c>
      <c r="I61" s="5" t="s">
        <v>37</v>
      </c>
      <c r="J61" s="5">
        <v>46.88</v>
      </c>
      <c r="K61" s="5" t="s">
        <v>37</v>
      </c>
      <c r="L61" s="5"/>
      <c r="M61" s="5"/>
      <c r="N61" s="5" t="s">
        <v>253</v>
      </c>
      <c r="O61" s="5"/>
      <c r="P61" s="5"/>
      <c r="Q61" s="5"/>
      <c r="R61" s="5" t="s">
        <v>253</v>
      </c>
      <c r="S61" s="5"/>
      <c r="T61" s="5" t="s">
        <v>253</v>
      </c>
      <c r="U61" s="5"/>
      <c r="V61" s="5" t="s">
        <v>253</v>
      </c>
      <c r="W61" s="5"/>
      <c r="X61" s="5">
        <v>44.79</v>
      </c>
      <c r="Y61" s="5" t="s">
        <v>16</v>
      </c>
      <c r="Z61" s="5" t="s">
        <v>253</v>
      </c>
      <c r="AA61" s="5"/>
      <c r="AB61" s="5" t="s">
        <v>253</v>
      </c>
      <c r="AC61" s="6"/>
      <c r="AD61" s="5" t="s">
        <v>253</v>
      </c>
      <c r="AE61" s="6"/>
      <c r="AF61" s="5" t="s">
        <v>253</v>
      </c>
      <c r="AG61" s="6"/>
      <c r="AH61" s="5"/>
      <c r="AI61" s="6"/>
      <c r="AJ61" s="5"/>
      <c r="AK61" s="6"/>
      <c r="AL61" s="86"/>
      <c r="AM61" s="24"/>
      <c r="AN61" s="24"/>
      <c r="AO61" s="24"/>
      <c r="AP61" s="24"/>
      <c r="AQ61" s="24"/>
      <c r="AR61" s="24"/>
      <c r="AS61" s="24"/>
      <c r="AT61" s="24"/>
      <c r="AU61" s="24"/>
      <c r="AV61" s="24"/>
    </row>
    <row r="62" spans="1:48">
      <c r="A62" s="2">
        <v>60</v>
      </c>
      <c r="B62" s="61" t="s">
        <v>113</v>
      </c>
      <c r="C62" s="61" t="s">
        <v>114</v>
      </c>
      <c r="D62" s="79" t="s">
        <v>115</v>
      </c>
      <c r="E62" s="9">
        <v>3</v>
      </c>
      <c r="F62" s="45">
        <f>SUM(H62:AM62)-(AB62+0)</f>
        <v>138.79000000000002</v>
      </c>
      <c r="G62" s="47">
        <f t="shared" si="1"/>
        <v>46.263333333333343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>
        <v>60</v>
      </c>
      <c r="Y62" s="5" t="s">
        <v>116</v>
      </c>
      <c r="Z62" s="5">
        <v>32.770000000000003</v>
      </c>
      <c r="AA62" s="5" t="s">
        <v>116</v>
      </c>
      <c r="AB62" s="74">
        <v>44.79</v>
      </c>
      <c r="AC62" s="98" t="s">
        <v>116</v>
      </c>
      <c r="AD62" s="5">
        <v>46.02</v>
      </c>
      <c r="AE62" s="6" t="s">
        <v>172</v>
      </c>
      <c r="AF62" s="5" t="s">
        <v>253</v>
      </c>
      <c r="AG62" s="6"/>
      <c r="AH62" s="5"/>
      <c r="AI62" s="6"/>
      <c r="AJ62" s="5"/>
      <c r="AK62" s="6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</row>
    <row r="63" spans="1:48" s="8" customFormat="1">
      <c r="A63" s="2">
        <v>61</v>
      </c>
      <c r="B63" s="61" t="s">
        <v>220</v>
      </c>
      <c r="C63" s="61" t="s">
        <v>221</v>
      </c>
      <c r="D63" s="79" t="s">
        <v>303</v>
      </c>
      <c r="E63" s="24">
        <v>3</v>
      </c>
      <c r="F63" s="45">
        <f>SUM(H63:AM63)-(AD63+0)</f>
        <v>135.17000000000002</v>
      </c>
      <c r="G63" s="47">
        <f t="shared" si="1"/>
        <v>45.056666666666672</v>
      </c>
      <c r="H63" s="24"/>
      <c r="I63" s="24"/>
      <c r="J63" s="24"/>
      <c r="K63" s="24"/>
      <c r="L63" s="24"/>
      <c r="M63" s="24"/>
      <c r="N63" s="13"/>
      <c r="O63" s="24"/>
      <c r="P63" s="24"/>
      <c r="Q63" s="24"/>
      <c r="R63" s="24"/>
      <c r="S63" s="24"/>
      <c r="T63" s="24"/>
      <c r="U63" s="24"/>
      <c r="V63" s="13">
        <v>44.38</v>
      </c>
      <c r="W63" s="24" t="s">
        <v>71</v>
      </c>
      <c r="X63" s="24">
        <v>44.77</v>
      </c>
      <c r="Y63" s="24" t="s">
        <v>71</v>
      </c>
      <c r="Z63" s="13">
        <v>46.02</v>
      </c>
      <c r="AA63" s="24" t="s">
        <v>71</v>
      </c>
      <c r="AB63" s="24" t="s">
        <v>253</v>
      </c>
      <c r="AC63" s="24"/>
      <c r="AD63" s="75">
        <v>39.770000000000003</v>
      </c>
      <c r="AE63" s="75" t="s">
        <v>304</v>
      </c>
      <c r="AF63" s="13" t="s">
        <v>253</v>
      </c>
      <c r="AG63" s="24"/>
      <c r="AH63" s="13"/>
      <c r="AI63" s="24"/>
      <c r="AJ63" s="13"/>
      <c r="AK63" s="24"/>
      <c r="AL63" s="86"/>
      <c r="AM63" s="24"/>
      <c r="AN63" s="24"/>
      <c r="AO63" s="24"/>
      <c r="AP63" s="24"/>
      <c r="AQ63" s="24"/>
      <c r="AR63" s="24"/>
      <c r="AS63" s="24"/>
      <c r="AT63" s="24"/>
      <c r="AU63" s="24"/>
      <c r="AV63" s="24"/>
    </row>
    <row r="64" spans="1:48" s="8" customFormat="1">
      <c r="A64" s="2">
        <v>62</v>
      </c>
      <c r="B64" s="61" t="s">
        <v>256</v>
      </c>
      <c r="C64" s="61" t="s">
        <v>122</v>
      </c>
      <c r="D64" s="79" t="s">
        <v>255</v>
      </c>
      <c r="E64" s="24">
        <v>3</v>
      </c>
      <c r="F64" s="45">
        <f>SUM(H64:AM64)-(N64+R64+Z64+AF64)</f>
        <v>130.74</v>
      </c>
      <c r="G64" s="47">
        <f t="shared" si="1"/>
        <v>43.580000000000005</v>
      </c>
      <c r="H64" s="5"/>
      <c r="I64" s="5"/>
      <c r="J64" s="5"/>
      <c r="K64" s="5"/>
      <c r="L64" s="5"/>
      <c r="M64" s="5"/>
      <c r="N64" s="74">
        <v>36.46</v>
      </c>
      <c r="O64" s="74" t="s">
        <v>117</v>
      </c>
      <c r="P64" s="5">
        <v>41.37</v>
      </c>
      <c r="Q64" s="5" t="s">
        <v>117</v>
      </c>
      <c r="R64" s="74">
        <v>35.880000000000003</v>
      </c>
      <c r="S64" s="74" t="s">
        <v>117</v>
      </c>
      <c r="T64" s="5">
        <v>42.23</v>
      </c>
      <c r="U64" s="5" t="s">
        <v>117</v>
      </c>
      <c r="V64" s="5" t="s">
        <v>253</v>
      </c>
      <c r="W64" s="5"/>
      <c r="X64" s="5" t="s">
        <v>253</v>
      </c>
      <c r="Y64" s="5"/>
      <c r="Z64" s="74">
        <v>33.71</v>
      </c>
      <c r="AA64" s="74" t="s">
        <v>117</v>
      </c>
      <c r="AB64" s="5">
        <v>47.14</v>
      </c>
      <c r="AC64" s="6" t="s">
        <v>117</v>
      </c>
      <c r="AD64" s="5" t="s">
        <v>253</v>
      </c>
      <c r="AE64" s="6"/>
      <c r="AF64" s="74">
        <v>39.880000000000003</v>
      </c>
      <c r="AG64" s="98" t="s">
        <v>117</v>
      </c>
      <c r="AH64" s="5"/>
      <c r="AI64" s="6"/>
      <c r="AJ64" s="5"/>
      <c r="AK64" s="6"/>
      <c r="AL64" s="85"/>
      <c r="AM64" s="24"/>
      <c r="AN64" s="24"/>
      <c r="AO64" s="24"/>
      <c r="AP64" s="24"/>
      <c r="AQ64" s="24"/>
      <c r="AR64" s="24"/>
      <c r="AS64" s="24"/>
      <c r="AT64" s="24"/>
      <c r="AU64" s="24"/>
      <c r="AV64" s="24"/>
    </row>
    <row r="65" spans="1:48" s="8" customFormat="1">
      <c r="A65" s="2">
        <v>63</v>
      </c>
      <c r="B65" s="61" t="s">
        <v>257</v>
      </c>
      <c r="C65" s="61" t="s">
        <v>258</v>
      </c>
      <c r="D65" s="79" t="s">
        <v>288</v>
      </c>
      <c r="E65" s="24">
        <v>3</v>
      </c>
      <c r="F65" s="45">
        <f t="shared" ref="F65:F96" si="2">SUM(H65:AM65)-(0+0)</f>
        <v>128.19</v>
      </c>
      <c r="G65" s="47">
        <f t="shared" si="1"/>
        <v>42.73</v>
      </c>
      <c r="H65" s="5"/>
      <c r="I65" s="5"/>
      <c r="J65" s="5"/>
      <c r="K65" s="5"/>
      <c r="L65" s="5"/>
      <c r="M65" s="5"/>
      <c r="N65" s="5">
        <v>46.82</v>
      </c>
      <c r="O65" s="5" t="s">
        <v>116</v>
      </c>
      <c r="P65" s="5"/>
      <c r="Q65" s="5"/>
      <c r="R65" s="5" t="s">
        <v>253</v>
      </c>
      <c r="S65" s="5"/>
      <c r="T65" s="5">
        <v>38.450000000000003</v>
      </c>
      <c r="U65" s="5" t="s">
        <v>88</v>
      </c>
      <c r="V65" s="5">
        <v>42.92</v>
      </c>
      <c r="W65" s="5" t="s">
        <v>88</v>
      </c>
      <c r="X65" s="12" t="s">
        <v>253</v>
      </c>
      <c r="Y65" s="4"/>
      <c r="Z65" s="5" t="s">
        <v>253</v>
      </c>
      <c r="AA65" s="5"/>
      <c r="AB65" s="5" t="s">
        <v>253</v>
      </c>
      <c r="AC65" s="6"/>
      <c r="AD65" s="5" t="s">
        <v>253</v>
      </c>
      <c r="AE65" s="6"/>
      <c r="AF65" s="5" t="s">
        <v>253</v>
      </c>
      <c r="AG65" s="6"/>
      <c r="AH65" s="5"/>
      <c r="AI65" s="6"/>
      <c r="AJ65" s="5"/>
      <c r="AK65" s="6"/>
      <c r="AL65" s="85"/>
      <c r="AM65" s="24"/>
      <c r="AN65" s="24"/>
      <c r="AO65" s="24"/>
      <c r="AP65" s="24"/>
      <c r="AQ65" s="24"/>
      <c r="AR65" s="24"/>
      <c r="AS65" s="24"/>
      <c r="AT65" s="24"/>
      <c r="AU65" s="24"/>
      <c r="AV65" s="24"/>
    </row>
    <row r="66" spans="1:48" s="8" customFormat="1">
      <c r="A66" s="2">
        <v>64</v>
      </c>
      <c r="B66" s="61" t="s">
        <v>189</v>
      </c>
      <c r="C66" s="61" t="s">
        <v>190</v>
      </c>
      <c r="D66" s="79" t="s">
        <v>108</v>
      </c>
      <c r="E66" s="24">
        <v>3</v>
      </c>
      <c r="F66" s="45">
        <f t="shared" si="2"/>
        <v>119.53999999999999</v>
      </c>
      <c r="G66" s="47">
        <f t="shared" si="1"/>
        <v>39.846666666666664</v>
      </c>
      <c r="H66" s="12">
        <v>41.93</v>
      </c>
      <c r="I66" s="12" t="s">
        <v>59</v>
      </c>
      <c r="J66" s="5">
        <v>43.23</v>
      </c>
      <c r="K66" s="5" t="s">
        <v>59</v>
      </c>
      <c r="L66" s="5">
        <v>34.380000000000003</v>
      </c>
      <c r="M66" s="5" t="s">
        <v>59</v>
      </c>
      <c r="N66" s="5" t="s">
        <v>253</v>
      </c>
      <c r="O66" s="5"/>
      <c r="P66" s="5"/>
      <c r="Q66" s="5"/>
      <c r="R66" s="5" t="s">
        <v>253</v>
      </c>
      <c r="S66" s="5"/>
      <c r="T66" s="5" t="s">
        <v>253</v>
      </c>
      <c r="U66" s="5"/>
      <c r="V66" s="5" t="s">
        <v>253</v>
      </c>
      <c r="W66" s="5"/>
      <c r="X66" s="5" t="s">
        <v>253</v>
      </c>
      <c r="Y66" s="5"/>
      <c r="Z66" s="5" t="s">
        <v>253</v>
      </c>
      <c r="AA66" s="5"/>
      <c r="AB66" s="5" t="s">
        <v>253</v>
      </c>
      <c r="AC66" s="6"/>
      <c r="AD66" s="5" t="s">
        <v>253</v>
      </c>
      <c r="AE66" s="6"/>
      <c r="AF66" s="5" t="s">
        <v>253</v>
      </c>
      <c r="AG66" s="6"/>
      <c r="AH66" s="5"/>
      <c r="AI66" s="6"/>
      <c r="AJ66" s="5"/>
      <c r="AK66" s="6"/>
      <c r="AL66" s="85"/>
      <c r="AM66" s="24"/>
      <c r="AN66" s="24"/>
      <c r="AO66" s="24"/>
      <c r="AP66" s="24"/>
      <c r="AQ66" s="24"/>
      <c r="AR66" s="24"/>
      <c r="AS66" s="24"/>
      <c r="AT66" s="24"/>
      <c r="AU66" s="24"/>
      <c r="AV66" s="24"/>
    </row>
    <row r="67" spans="1:48" s="8" customFormat="1">
      <c r="A67" s="2">
        <v>65</v>
      </c>
      <c r="B67" s="49" t="s">
        <v>294</v>
      </c>
      <c r="C67" s="49" t="s">
        <v>295</v>
      </c>
      <c r="D67" s="24" t="s">
        <v>296</v>
      </c>
      <c r="E67" s="24">
        <v>2</v>
      </c>
      <c r="F67" s="45">
        <f t="shared" si="2"/>
        <v>108.99000000000001</v>
      </c>
      <c r="G67" s="47">
        <f t="shared" ref="G67:G98" si="3">F67/E67</f>
        <v>54.495000000000005</v>
      </c>
      <c r="H67" s="24"/>
      <c r="I67" s="24"/>
      <c r="J67" s="24"/>
      <c r="K67" s="24"/>
      <c r="L67" s="24"/>
      <c r="M67" s="24"/>
      <c r="N67" s="13"/>
      <c r="O67" s="24"/>
      <c r="P67" s="24"/>
      <c r="Q67" s="24"/>
      <c r="R67" s="24"/>
      <c r="S67" s="24"/>
      <c r="T67" s="13">
        <v>46.49</v>
      </c>
      <c r="U67" s="24" t="s">
        <v>297</v>
      </c>
      <c r="V67" s="24" t="s">
        <v>253</v>
      </c>
      <c r="W67" s="24"/>
      <c r="X67" s="24" t="s">
        <v>253</v>
      </c>
      <c r="Y67" s="24"/>
      <c r="Z67" s="13">
        <v>62.5</v>
      </c>
      <c r="AA67" s="24" t="s">
        <v>309</v>
      </c>
      <c r="AB67" s="24" t="s">
        <v>253</v>
      </c>
      <c r="AC67" s="24"/>
      <c r="AD67" s="24" t="s">
        <v>253</v>
      </c>
      <c r="AE67" s="24"/>
      <c r="AF67" s="24" t="s">
        <v>253</v>
      </c>
      <c r="AG67" s="24"/>
      <c r="AH67" s="24"/>
      <c r="AI67" s="24"/>
      <c r="AJ67" s="24"/>
      <c r="AK67" s="24"/>
      <c r="AL67" s="86"/>
      <c r="AM67" s="24"/>
    </row>
    <row r="68" spans="1:48" s="8" customFormat="1">
      <c r="A68" s="2">
        <v>66</v>
      </c>
      <c r="B68" s="49" t="s">
        <v>207</v>
      </c>
      <c r="C68" s="49" t="s">
        <v>208</v>
      </c>
      <c r="D68" s="24" t="s">
        <v>199</v>
      </c>
      <c r="E68" s="9">
        <v>2</v>
      </c>
      <c r="F68" s="45">
        <f t="shared" si="2"/>
        <v>106.91</v>
      </c>
      <c r="G68" s="47">
        <f t="shared" si="3"/>
        <v>53.454999999999998</v>
      </c>
      <c r="H68" s="24"/>
      <c r="I68" s="24"/>
      <c r="J68" s="24"/>
      <c r="K68" s="24"/>
      <c r="L68" s="24"/>
      <c r="M68" s="24"/>
      <c r="N68" s="13"/>
      <c r="O68" s="24"/>
      <c r="P68" s="24"/>
      <c r="Q68" s="24"/>
      <c r="R68" s="24"/>
      <c r="S68" s="24"/>
      <c r="T68" s="24"/>
      <c r="U68" s="24"/>
      <c r="V68" s="24"/>
      <c r="W68" s="24"/>
      <c r="X68" s="13">
        <v>55.21</v>
      </c>
      <c r="Y68" s="24" t="s">
        <v>305</v>
      </c>
      <c r="Z68" s="13">
        <v>51.7</v>
      </c>
      <c r="AA68" s="24" t="s">
        <v>305</v>
      </c>
      <c r="AB68" s="24" t="s">
        <v>253</v>
      </c>
      <c r="AC68" s="24"/>
      <c r="AD68" s="24" t="s">
        <v>253</v>
      </c>
      <c r="AE68" s="24"/>
      <c r="AF68" s="24" t="s">
        <v>253</v>
      </c>
      <c r="AG68" s="24"/>
      <c r="AH68" s="24"/>
      <c r="AI68" s="24"/>
      <c r="AJ68" s="13"/>
      <c r="AK68" s="24"/>
      <c r="AL68" s="86"/>
      <c r="AM68" s="24"/>
      <c r="AN68" s="24"/>
      <c r="AO68" s="24"/>
      <c r="AP68" s="24"/>
      <c r="AQ68" s="24"/>
      <c r="AR68" s="24"/>
      <c r="AS68" s="24"/>
      <c r="AT68" s="24"/>
      <c r="AU68" s="24"/>
      <c r="AV68" s="24"/>
    </row>
    <row r="69" spans="1:48">
      <c r="A69" s="2">
        <v>67</v>
      </c>
      <c r="B69" s="49" t="s">
        <v>306</v>
      </c>
      <c r="C69" s="49" t="s">
        <v>307</v>
      </c>
      <c r="D69" s="24" t="s">
        <v>305</v>
      </c>
      <c r="E69" s="9">
        <v>2</v>
      </c>
      <c r="F69" s="45">
        <f t="shared" si="2"/>
        <v>106.91</v>
      </c>
      <c r="G69" s="47">
        <f t="shared" si="3"/>
        <v>53.454999999999998</v>
      </c>
      <c r="H69" s="24"/>
      <c r="I69" s="24"/>
      <c r="J69" s="24"/>
      <c r="K69" s="24"/>
      <c r="L69" s="24"/>
      <c r="M69" s="24"/>
      <c r="N69" s="13"/>
      <c r="O69" s="24"/>
      <c r="P69" s="24"/>
      <c r="Q69" s="24"/>
      <c r="R69" s="24"/>
      <c r="S69" s="24"/>
      <c r="T69" s="24"/>
      <c r="U69" s="24"/>
      <c r="V69" s="24"/>
      <c r="W69" s="24"/>
      <c r="X69" s="13">
        <v>55.21</v>
      </c>
      <c r="Y69" s="24" t="s">
        <v>199</v>
      </c>
      <c r="Z69" s="13">
        <v>51.7</v>
      </c>
      <c r="AA69" s="24" t="s">
        <v>199</v>
      </c>
      <c r="AB69" s="24" t="s">
        <v>253</v>
      </c>
      <c r="AC69" s="24"/>
      <c r="AD69" s="24" t="s">
        <v>253</v>
      </c>
      <c r="AE69" s="24"/>
      <c r="AF69" s="24" t="s">
        <v>253</v>
      </c>
      <c r="AG69" s="26"/>
      <c r="AH69" s="24"/>
      <c r="AI69" s="24"/>
      <c r="AJ69" s="13"/>
      <c r="AK69" s="24"/>
      <c r="AL69" s="24"/>
      <c r="AM69" s="88"/>
      <c r="AN69" s="88"/>
      <c r="AO69" s="88"/>
      <c r="AP69" s="88"/>
      <c r="AQ69" s="88"/>
      <c r="AR69" s="88"/>
      <c r="AS69" s="88"/>
      <c r="AT69" s="88"/>
      <c r="AU69" s="88"/>
      <c r="AV69" s="88"/>
    </row>
    <row r="70" spans="1:48" s="8" customFormat="1">
      <c r="A70" s="2">
        <v>68</v>
      </c>
      <c r="B70" s="61" t="s">
        <v>273</v>
      </c>
      <c r="C70" s="61" t="s">
        <v>36</v>
      </c>
      <c r="D70" s="79" t="s">
        <v>274</v>
      </c>
      <c r="E70" s="24">
        <v>2</v>
      </c>
      <c r="F70" s="45">
        <f t="shared" si="2"/>
        <v>104.08000000000001</v>
      </c>
      <c r="G70" s="47">
        <f t="shared" si="3"/>
        <v>52.040000000000006</v>
      </c>
      <c r="H70" s="12"/>
      <c r="I70" s="12"/>
      <c r="J70" s="5"/>
      <c r="K70" s="5"/>
      <c r="L70" s="5"/>
      <c r="M70" s="5"/>
      <c r="N70" s="5">
        <v>57.95</v>
      </c>
      <c r="O70" s="5" t="s">
        <v>275</v>
      </c>
      <c r="P70" s="5"/>
      <c r="Q70" s="5"/>
      <c r="R70" s="5" t="s">
        <v>253</v>
      </c>
      <c r="S70" s="5"/>
      <c r="T70" s="5" t="s">
        <v>253</v>
      </c>
      <c r="U70" s="5"/>
      <c r="V70" s="5" t="s">
        <v>253</v>
      </c>
      <c r="W70" s="5"/>
      <c r="X70" s="5" t="s">
        <v>253</v>
      </c>
      <c r="Y70" s="5"/>
      <c r="Z70" s="5" t="s">
        <v>253</v>
      </c>
      <c r="AA70" s="5"/>
      <c r="AB70" s="24" t="s">
        <v>253</v>
      </c>
      <c r="AC70" s="6"/>
      <c r="AD70" s="5"/>
      <c r="AE70" s="6"/>
      <c r="AF70" s="5">
        <v>46.13</v>
      </c>
      <c r="AG70" s="6" t="s">
        <v>275</v>
      </c>
      <c r="AH70" s="5"/>
      <c r="AI70" s="6"/>
      <c r="AJ70" s="5"/>
      <c r="AK70" s="6"/>
      <c r="AL70" s="85"/>
      <c r="AM70" s="24"/>
    </row>
    <row r="71" spans="1:48">
      <c r="A71" s="2">
        <v>69</v>
      </c>
      <c r="B71" s="61" t="s">
        <v>273</v>
      </c>
      <c r="C71" s="61" t="s">
        <v>276</v>
      </c>
      <c r="D71" s="79" t="s">
        <v>275</v>
      </c>
      <c r="E71" s="24">
        <v>2</v>
      </c>
      <c r="F71" s="45">
        <f t="shared" si="2"/>
        <v>104.08000000000001</v>
      </c>
      <c r="G71" s="47">
        <f t="shared" si="3"/>
        <v>52.040000000000006</v>
      </c>
      <c r="H71" s="12"/>
      <c r="I71" s="12"/>
      <c r="J71" s="5"/>
      <c r="K71" s="5"/>
      <c r="L71" s="5"/>
      <c r="M71" s="5"/>
      <c r="N71" s="5">
        <v>57.95</v>
      </c>
      <c r="O71" s="5" t="s">
        <v>274</v>
      </c>
      <c r="P71" s="5"/>
      <c r="Q71" s="5"/>
      <c r="R71" s="5" t="s">
        <v>253</v>
      </c>
      <c r="S71" s="5"/>
      <c r="T71" s="5" t="s">
        <v>253</v>
      </c>
      <c r="U71" s="5"/>
      <c r="V71" s="5" t="s">
        <v>253</v>
      </c>
      <c r="W71" s="5"/>
      <c r="X71" s="5" t="s">
        <v>253</v>
      </c>
      <c r="Y71" s="5"/>
      <c r="Z71" s="5" t="s">
        <v>253</v>
      </c>
      <c r="AA71" s="5"/>
      <c r="AB71" s="13" t="s">
        <v>253</v>
      </c>
      <c r="AC71" s="6"/>
      <c r="AD71" s="5"/>
      <c r="AE71" s="6"/>
      <c r="AF71" s="12">
        <v>46.13</v>
      </c>
      <c r="AG71" s="24" t="s">
        <v>274</v>
      </c>
      <c r="AH71" s="5"/>
      <c r="AI71" s="6"/>
      <c r="AJ71" s="5"/>
      <c r="AK71" s="6"/>
      <c r="AL71" s="87"/>
      <c r="AM71" s="88"/>
      <c r="AN71" s="88"/>
      <c r="AO71" s="88"/>
      <c r="AP71" s="88"/>
      <c r="AQ71" s="88"/>
      <c r="AR71" s="88"/>
      <c r="AS71" s="88"/>
      <c r="AT71" s="88"/>
      <c r="AU71" s="88"/>
      <c r="AV71" s="88"/>
    </row>
    <row r="72" spans="1:48">
      <c r="A72" s="2">
        <v>70</v>
      </c>
      <c r="B72" s="49" t="s">
        <v>298</v>
      </c>
      <c r="C72" s="49" t="s">
        <v>299</v>
      </c>
      <c r="D72" s="24" t="s">
        <v>297</v>
      </c>
      <c r="E72" s="24">
        <v>2</v>
      </c>
      <c r="F72" s="45">
        <f t="shared" si="2"/>
        <v>98.57</v>
      </c>
      <c r="G72" s="47">
        <f t="shared" si="3"/>
        <v>49.284999999999997</v>
      </c>
      <c r="H72" s="24"/>
      <c r="I72" s="24"/>
      <c r="J72" s="24"/>
      <c r="K72" s="24"/>
      <c r="L72" s="24"/>
      <c r="M72" s="24"/>
      <c r="N72" s="57"/>
      <c r="O72" s="56"/>
      <c r="P72" s="24"/>
      <c r="Q72" s="24"/>
      <c r="R72" s="24"/>
      <c r="S72" s="24"/>
      <c r="T72" s="13">
        <v>46.49</v>
      </c>
      <c r="U72" s="24" t="s">
        <v>296</v>
      </c>
      <c r="V72" s="24" t="s">
        <v>253</v>
      </c>
      <c r="W72" s="24"/>
      <c r="X72" s="24" t="s">
        <v>253</v>
      </c>
      <c r="Y72" s="24"/>
      <c r="Z72" s="13">
        <v>52.08</v>
      </c>
      <c r="AA72" s="24" t="s">
        <v>310</v>
      </c>
      <c r="AB72" s="24" t="s">
        <v>253</v>
      </c>
      <c r="AC72" s="24"/>
      <c r="AD72" s="24"/>
      <c r="AE72" s="24"/>
      <c r="AF72" s="24" t="s">
        <v>253</v>
      </c>
      <c r="AG72" s="24"/>
      <c r="AH72" s="24"/>
      <c r="AI72" s="24"/>
      <c r="AJ72" s="24"/>
      <c r="AK72" s="24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</row>
    <row r="73" spans="1:48">
      <c r="A73" s="2">
        <v>71</v>
      </c>
      <c r="B73" s="61" t="s">
        <v>149</v>
      </c>
      <c r="C73" s="61" t="s">
        <v>150</v>
      </c>
      <c r="D73" s="79" t="s">
        <v>52</v>
      </c>
      <c r="E73" s="24">
        <v>2</v>
      </c>
      <c r="F73" s="45">
        <f t="shared" si="2"/>
        <v>89.71</v>
      </c>
      <c r="G73" s="47">
        <f t="shared" si="3"/>
        <v>44.854999999999997</v>
      </c>
      <c r="H73" s="5"/>
      <c r="I73" s="5"/>
      <c r="J73" s="5"/>
      <c r="K73" s="5"/>
      <c r="L73" s="5"/>
      <c r="M73" s="68"/>
      <c r="N73" s="5"/>
      <c r="O73" s="5"/>
      <c r="P73" s="69">
        <v>41.23</v>
      </c>
      <c r="Q73" s="5" t="s">
        <v>282</v>
      </c>
      <c r="R73" s="5" t="s">
        <v>253</v>
      </c>
      <c r="S73" s="5"/>
      <c r="T73" s="5">
        <v>48.48</v>
      </c>
      <c r="U73" s="5" t="s">
        <v>43</v>
      </c>
      <c r="V73" s="5" t="s">
        <v>253</v>
      </c>
      <c r="W73" s="5"/>
      <c r="X73" s="5" t="s">
        <v>253</v>
      </c>
      <c r="Y73" s="5"/>
      <c r="Z73" s="5" t="s">
        <v>253</v>
      </c>
      <c r="AA73" s="5"/>
      <c r="AB73" s="5" t="s">
        <v>253</v>
      </c>
      <c r="AC73" s="6"/>
      <c r="AD73" s="5"/>
      <c r="AE73" s="6"/>
      <c r="AF73" s="5" t="s">
        <v>253</v>
      </c>
      <c r="AG73" s="6"/>
      <c r="AH73" s="5"/>
      <c r="AI73" s="6"/>
      <c r="AJ73" s="5"/>
      <c r="AK73" s="6"/>
      <c r="AL73" s="87"/>
      <c r="AM73" s="88"/>
      <c r="AN73" s="88"/>
      <c r="AO73" s="88"/>
      <c r="AP73" s="88"/>
      <c r="AQ73" s="88"/>
      <c r="AR73" s="88"/>
      <c r="AS73" s="88"/>
      <c r="AT73" s="88"/>
      <c r="AU73" s="88"/>
      <c r="AV73" s="88"/>
    </row>
    <row r="74" spans="1:48">
      <c r="A74" s="2">
        <v>72</v>
      </c>
      <c r="B74" s="61" t="s">
        <v>184</v>
      </c>
      <c r="C74" s="61" t="s">
        <v>36</v>
      </c>
      <c r="D74" s="79" t="s">
        <v>56</v>
      </c>
      <c r="E74" s="9">
        <v>2</v>
      </c>
      <c r="F74" s="45">
        <f t="shared" si="2"/>
        <v>89.69</v>
      </c>
      <c r="G74" s="47">
        <f t="shared" si="3"/>
        <v>44.844999999999999</v>
      </c>
      <c r="H74" s="5"/>
      <c r="I74" s="5"/>
      <c r="J74" s="5">
        <v>42.61</v>
      </c>
      <c r="K74" s="5" t="s">
        <v>55</v>
      </c>
      <c r="L74" s="5"/>
      <c r="M74" s="5"/>
      <c r="N74" s="5" t="s">
        <v>253</v>
      </c>
      <c r="O74" s="5"/>
      <c r="P74" s="5"/>
      <c r="Q74" s="5"/>
      <c r="R74" s="5" t="s">
        <v>253</v>
      </c>
      <c r="S74" s="5"/>
      <c r="T74" s="5" t="s">
        <v>253</v>
      </c>
      <c r="U74" s="5"/>
      <c r="V74" s="5">
        <v>47.08</v>
      </c>
      <c r="W74" s="5" t="s">
        <v>55</v>
      </c>
      <c r="X74" s="5" t="s">
        <v>253</v>
      </c>
      <c r="Y74" s="5"/>
      <c r="Z74" s="5" t="s">
        <v>253</v>
      </c>
      <c r="AA74" s="5"/>
      <c r="AB74" s="5" t="s">
        <v>253</v>
      </c>
      <c r="AC74" s="6"/>
      <c r="AD74" s="5"/>
      <c r="AE74" s="6"/>
      <c r="AF74" s="5" t="s">
        <v>253</v>
      </c>
      <c r="AG74" s="6"/>
      <c r="AH74" s="5"/>
      <c r="AI74" s="6"/>
      <c r="AJ74" s="5"/>
      <c r="AK74" s="6"/>
      <c r="AL74" s="2"/>
      <c r="AM74" s="88"/>
      <c r="AN74" s="88"/>
      <c r="AO74" s="88"/>
      <c r="AP74" s="88"/>
      <c r="AQ74" s="88"/>
      <c r="AR74" s="88"/>
      <c r="AS74" s="88"/>
      <c r="AT74" s="88"/>
      <c r="AU74" s="88"/>
      <c r="AV74" s="88"/>
    </row>
    <row r="75" spans="1:48">
      <c r="A75" s="2">
        <v>73</v>
      </c>
      <c r="B75" s="49" t="s">
        <v>100</v>
      </c>
      <c r="C75" s="49" t="s">
        <v>293</v>
      </c>
      <c r="D75" s="24" t="s">
        <v>290</v>
      </c>
      <c r="E75" s="24">
        <v>2</v>
      </c>
      <c r="F75" s="45">
        <f t="shared" si="2"/>
        <v>82.32</v>
      </c>
      <c r="G75" s="47">
        <f t="shared" si="3"/>
        <v>41.16</v>
      </c>
      <c r="H75" s="24"/>
      <c r="I75" s="24"/>
      <c r="J75" s="24"/>
      <c r="K75" s="24"/>
      <c r="L75" s="24"/>
      <c r="M75" s="24"/>
      <c r="N75" s="13"/>
      <c r="O75" s="24"/>
      <c r="P75" s="24"/>
      <c r="Q75" s="24"/>
      <c r="R75" s="24"/>
      <c r="S75" s="24"/>
      <c r="T75" s="13">
        <v>46.69</v>
      </c>
      <c r="U75" s="24" t="s">
        <v>59</v>
      </c>
      <c r="V75" s="24" t="s">
        <v>253</v>
      </c>
      <c r="W75" s="24"/>
      <c r="X75" s="13">
        <v>35.630000000000003</v>
      </c>
      <c r="Y75" s="24" t="s">
        <v>59</v>
      </c>
      <c r="Z75" s="24" t="s">
        <v>253</v>
      </c>
      <c r="AA75" s="24"/>
      <c r="AB75" s="24" t="s">
        <v>253</v>
      </c>
      <c r="AC75" s="24"/>
      <c r="AD75" s="24"/>
      <c r="AE75" s="24"/>
      <c r="AF75" s="24" t="s">
        <v>253</v>
      </c>
      <c r="AG75" s="24"/>
      <c r="AH75" s="24"/>
      <c r="AI75" s="24"/>
      <c r="AJ75" s="24"/>
      <c r="AK75" s="24"/>
      <c r="AL75" s="24"/>
      <c r="AM75" s="88"/>
      <c r="AN75" s="17"/>
      <c r="AO75" s="17"/>
      <c r="AP75" s="17"/>
      <c r="AQ75" s="17"/>
      <c r="AR75" s="17"/>
      <c r="AS75" s="17"/>
      <c r="AT75" s="17"/>
      <c r="AU75" s="17"/>
      <c r="AV75" s="17"/>
    </row>
    <row r="76" spans="1:48">
      <c r="A76" s="2">
        <v>74</v>
      </c>
      <c r="B76" s="8" t="s">
        <v>302</v>
      </c>
      <c r="C76" s="8" t="s">
        <v>150</v>
      </c>
      <c r="D76" s="8" t="s">
        <v>301</v>
      </c>
      <c r="E76" s="24">
        <v>1</v>
      </c>
      <c r="F76" s="45">
        <f t="shared" si="2"/>
        <v>65</v>
      </c>
      <c r="G76" s="47">
        <f t="shared" si="3"/>
        <v>65</v>
      </c>
      <c r="H76" s="8"/>
      <c r="I76" s="8"/>
      <c r="J76" s="8"/>
      <c r="K76" s="8"/>
      <c r="L76" s="8"/>
      <c r="M76" s="27"/>
      <c r="N76" s="8"/>
      <c r="O76" s="8"/>
      <c r="P76" s="15"/>
      <c r="Q76" s="8"/>
      <c r="R76" s="8"/>
      <c r="S76" s="8"/>
      <c r="T76" s="8"/>
      <c r="U76" s="8"/>
      <c r="V76" s="11">
        <v>65</v>
      </c>
      <c r="W76" s="8" t="s">
        <v>33</v>
      </c>
      <c r="X76" s="8" t="s">
        <v>253</v>
      </c>
      <c r="Y76" s="8"/>
      <c r="Z76" s="8" t="s">
        <v>253</v>
      </c>
      <c r="AA76" s="8"/>
      <c r="AB76" s="24" t="s">
        <v>253</v>
      </c>
      <c r="AC76" s="8"/>
      <c r="AD76" s="8"/>
      <c r="AE76" s="8"/>
      <c r="AF76" s="24" t="s">
        <v>253</v>
      </c>
      <c r="AG76" s="8"/>
      <c r="AH76" s="8"/>
      <c r="AI76" s="8"/>
      <c r="AJ76" s="8"/>
      <c r="AK76" s="8"/>
      <c r="AL76" s="17"/>
      <c r="AM76" s="17"/>
    </row>
    <row r="77" spans="1:48" s="8" customFormat="1">
      <c r="A77" s="2">
        <v>75</v>
      </c>
      <c r="B77" s="61" t="s">
        <v>209</v>
      </c>
      <c r="C77" s="61" t="s">
        <v>111</v>
      </c>
      <c r="D77" s="79" t="s">
        <v>210</v>
      </c>
      <c r="E77" s="24">
        <v>1</v>
      </c>
      <c r="F77" s="45">
        <f t="shared" si="2"/>
        <v>64.02</v>
      </c>
      <c r="G77" s="47">
        <f t="shared" si="3"/>
        <v>64.02</v>
      </c>
      <c r="H77" s="24"/>
      <c r="I77" s="24"/>
      <c r="J77" s="24"/>
      <c r="K77" s="24"/>
      <c r="L77" s="24"/>
      <c r="M77" s="24"/>
      <c r="N77" s="104"/>
      <c r="O77" s="89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13">
        <v>64.02</v>
      </c>
      <c r="AA77" s="24" t="s">
        <v>211</v>
      </c>
      <c r="AB77" s="13" t="s">
        <v>253</v>
      </c>
      <c r="AC77" s="24"/>
      <c r="AD77" s="24"/>
      <c r="AE77" s="24"/>
      <c r="AF77" s="13" t="s">
        <v>253</v>
      </c>
      <c r="AG77" s="24"/>
      <c r="AH77" s="13"/>
      <c r="AI77" s="24"/>
      <c r="AJ77" s="13"/>
      <c r="AK77" s="24"/>
      <c r="AL77" s="86"/>
      <c r="AM77" s="24"/>
      <c r="AN77" s="24"/>
      <c r="AO77" s="24"/>
      <c r="AP77" s="24"/>
      <c r="AQ77" s="24"/>
      <c r="AR77" s="24"/>
      <c r="AS77" s="24"/>
      <c r="AT77" s="24"/>
      <c r="AU77" s="24"/>
      <c r="AV77" s="24"/>
    </row>
    <row r="78" spans="1:48" s="8" customFormat="1">
      <c r="A78" s="2">
        <v>76</v>
      </c>
      <c r="B78" s="61" t="s">
        <v>209</v>
      </c>
      <c r="C78" s="61" t="s">
        <v>212</v>
      </c>
      <c r="D78" s="79" t="s">
        <v>211</v>
      </c>
      <c r="E78" s="9">
        <v>1</v>
      </c>
      <c r="F78" s="45">
        <f t="shared" si="2"/>
        <v>64.02</v>
      </c>
      <c r="G78" s="47">
        <f t="shared" si="3"/>
        <v>64.02</v>
      </c>
      <c r="H78" s="24"/>
      <c r="I78" s="24"/>
      <c r="J78" s="24"/>
      <c r="K78" s="24"/>
      <c r="L78" s="24"/>
      <c r="M78" s="24"/>
      <c r="N78" s="13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13">
        <v>64.02</v>
      </c>
      <c r="AA78" s="24" t="s">
        <v>210</v>
      </c>
      <c r="AB78" s="13" t="s">
        <v>253</v>
      </c>
      <c r="AC78" s="24"/>
      <c r="AD78" s="24"/>
      <c r="AE78" s="24"/>
      <c r="AF78" s="13" t="s">
        <v>253</v>
      </c>
      <c r="AG78" s="24"/>
      <c r="AH78" s="13"/>
      <c r="AI78" s="24"/>
      <c r="AJ78" s="13"/>
      <c r="AK78" s="24"/>
      <c r="AL78" s="86"/>
      <c r="AM78" s="24"/>
    </row>
    <row r="79" spans="1:48" s="8" customFormat="1">
      <c r="A79" s="2">
        <v>77</v>
      </c>
      <c r="B79" s="8" t="s">
        <v>311</v>
      </c>
      <c r="C79" s="8" t="s">
        <v>168</v>
      </c>
      <c r="D79" s="8" t="s">
        <v>312</v>
      </c>
      <c r="E79" s="24">
        <v>1</v>
      </c>
      <c r="F79" s="45">
        <f t="shared" si="2"/>
        <v>62.5</v>
      </c>
      <c r="G79" s="47">
        <f t="shared" si="3"/>
        <v>62.5</v>
      </c>
      <c r="Z79" s="11">
        <v>62.5</v>
      </c>
      <c r="AA79" s="8" t="s">
        <v>296</v>
      </c>
      <c r="AB79" s="24" t="s">
        <v>253</v>
      </c>
      <c r="AF79" s="24" t="s">
        <v>253</v>
      </c>
      <c r="AL79" s="15"/>
      <c r="AN79" s="24"/>
      <c r="AO79" s="24"/>
      <c r="AP79" s="24"/>
      <c r="AQ79" s="24"/>
      <c r="AR79" s="24"/>
      <c r="AS79" s="24"/>
      <c r="AT79" s="24"/>
      <c r="AU79" s="24"/>
      <c r="AV79" s="24"/>
    </row>
    <row r="80" spans="1:48" s="8" customFormat="1">
      <c r="A80" s="2">
        <v>78</v>
      </c>
      <c r="B80" s="8" t="s">
        <v>233</v>
      </c>
      <c r="C80" s="8" t="s">
        <v>132</v>
      </c>
      <c r="D80" s="8" t="s">
        <v>234</v>
      </c>
      <c r="E80" s="24">
        <v>1</v>
      </c>
      <c r="F80" s="45">
        <f t="shared" si="2"/>
        <v>59.28</v>
      </c>
      <c r="G80" s="47">
        <f t="shared" si="3"/>
        <v>59.28</v>
      </c>
      <c r="AD80" s="8">
        <v>59.28</v>
      </c>
      <c r="AE80" s="8" t="s">
        <v>329</v>
      </c>
      <c r="AF80" s="24" t="s">
        <v>253</v>
      </c>
      <c r="AL80" s="15"/>
      <c r="AN80" s="24"/>
      <c r="AO80" s="24"/>
      <c r="AP80" s="24"/>
      <c r="AQ80" s="24"/>
      <c r="AR80" s="24"/>
      <c r="AS80" s="24"/>
      <c r="AT80" s="24"/>
      <c r="AU80" s="24"/>
      <c r="AV80" s="24"/>
    </row>
    <row r="81" spans="1:48" s="8" customFormat="1">
      <c r="A81" s="2">
        <v>79</v>
      </c>
      <c r="B81" s="8" t="s">
        <v>326</v>
      </c>
      <c r="C81" s="8" t="s">
        <v>236</v>
      </c>
      <c r="D81" s="8" t="s">
        <v>329</v>
      </c>
      <c r="E81" s="24">
        <v>1</v>
      </c>
      <c r="F81" s="45">
        <f t="shared" si="2"/>
        <v>59.28</v>
      </c>
      <c r="G81" s="47">
        <f t="shared" si="3"/>
        <v>59.28</v>
      </c>
      <c r="AD81" s="8">
        <v>59.28</v>
      </c>
      <c r="AE81" s="8" t="s">
        <v>234</v>
      </c>
      <c r="AF81" s="24" t="s">
        <v>253</v>
      </c>
      <c r="AL81" s="15"/>
      <c r="AN81" s="24"/>
      <c r="AO81" s="24"/>
      <c r="AP81" s="24"/>
      <c r="AQ81" s="24"/>
      <c r="AR81" s="24"/>
      <c r="AS81" s="24"/>
      <c r="AT81" s="24"/>
      <c r="AU81" s="24"/>
      <c r="AV81" s="24"/>
    </row>
    <row r="82" spans="1:48" s="8" customFormat="1">
      <c r="A82" s="2">
        <v>80</v>
      </c>
      <c r="B82" s="61" t="s">
        <v>35</v>
      </c>
      <c r="C82" s="61" t="s">
        <v>36</v>
      </c>
      <c r="D82" s="79" t="s">
        <v>15</v>
      </c>
      <c r="E82" s="9">
        <v>1</v>
      </c>
      <c r="F82" s="45">
        <f t="shared" si="2"/>
        <v>58.52</v>
      </c>
      <c r="G82" s="47">
        <f t="shared" si="3"/>
        <v>58.52</v>
      </c>
      <c r="H82" s="5"/>
      <c r="I82" s="5"/>
      <c r="J82" s="5">
        <v>58.52</v>
      </c>
      <c r="K82" s="5" t="s">
        <v>12</v>
      </c>
      <c r="L82" s="5"/>
      <c r="M82" s="5"/>
      <c r="N82" s="5" t="s">
        <v>253</v>
      </c>
      <c r="O82" s="5"/>
      <c r="P82" s="5"/>
      <c r="Q82" s="5"/>
      <c r="R82" s="5" t="s">
        <v>253</v>
      </c>
      <c r="S82" s="5"/>
      <c r="T82" s="5" t="s">
        <v>253</v>
      </c>
      <c r="U82" s="5"/>
      <c r="V82" s="5" t="s">
        <v>253</v>
      </c>
      <c r="W82" s="5"/>
      <c r="X82" s="5" t="s">
        <v>253</v>
      </c>
      <c r="Y82" s="5"/>
      <c r="Z82" s="5" t="s">
        <v>253</v>
      </c>
      <c r="AA82" s="5"/>
      <c r="AB82" s="5" t="s">
        <v>253</v>
      </c>
      <c r="AC82" s="6"/>
      <c r="AD82" s="5"/>
      <c r="AE82" s="6"/>
      <c r="AF82" s="24" t="s">
        <v>253</v>
      </c>
      <c r="AG82" s="6"/>
      <c r="AH82" s="5"/>
      <c r="AI82" s="6"/>
      <c r="AJ82" s="5"/>
      <c r="AK82" s="6"/>
      <c r="AL82" s="85"/>
      <c r="AM82" s="24"/>
      <c r="AN82" s="24"/>
      <c r="AO82" s="24"/>
      <c r="AP82" s="24"/>
      <c r="AQ82" s="24"/>
      <c r="AR82" s="24"/>
      <c r="AS82" s="24"/>
      <c r="AT82" s="24"/>
      <c r="AU82" s="24"/>
      <c r="AV82" s="24"/>
    </row>
    <row r="83" spans="1:48">
      <c r="A83" s="2">
        <v>81</v>
      </c>
      <c r="B83" s="8" t="s">
        <v>315</v>
      </c>
      <c r="C83" s="8" t="s">
        <v>106</v>
      </c>
      <c r="D83" s="8" t="s">
        <v>319</v>
      </c>
      <c r="E83" s="24">
        <v>1</v>
      </c>
      <c r="F83" s="45">
        <f t="shared" si="2"/>
        <v>54.92</v>
      </c>
      <c r="G83" s="47">
        <f t="shared" si="3"/>
        <v>54.92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11">
        <v>54.92</v>
      </c>
      <c r="AA83" s="8" t="s">
        <v>30</v>
      </c>
      <c r="AB83" s="24" t="s">
        <v>253</v>
      </c>
      <c r="AC83" s="8"/>
      <c r="AD83" s="8" t="s">
        <v>253</v>
      </c>
      <c r="AE83" s="8"/>
      <c r="AF83" s="24" t="s">
        <v>253</v>
      </c>
      <c r="AG83" s="27"/>
      <c r="AH83" s="8"/>
      <c r="AI83" s="8"/>
      <c r="AJ83" s="8"/>
      <c r="AK83" s="8"/>
      <c r="AL83" s="8"/>
      <c r="AM83" s="17"/>
      <c r="AN83" s="88"/>
      <c r="AO83" s="88"/>
      <c r="AP83" s="88"/>
      <c r="AQ83" s="88"/>
      <c r="AR83" s="88"/>
      <c r="AS83" s="88"/>
      <c r="AT83" s="88"/>
      <c r="AU83" s="88"/>
      <c r="AV83" s="88"/>
    </row>
    <row r="84" spans="1:48">
      <c r="A84" s="2">
        <v>82</v>
      </c>
      <c r="B84" s="61" t="s">
        <v>160</v>
      </c>
      <c r="C84" s="61" t="s">
        <v>161</v>
      </c>
      <c r="D84" s="79" t="s">
        <v>14</v>
      </c>
      <c r="E84" s="9">
        <v>1</v>
      </c>
      <c r="F84" s="45">
        <f t="shared" si="2"/>
        <v>54.77</v>
      </c>
      <c r="G84" s="47">
        <f t="shared" si="3"/>
        <v>54.77</v>
      </c>
      <c r="H84" s="5"/>
      <c r="I84" s="5"/>
      <c r="J84" s="25"/>
      <c r="K84" s="25"/>
      <c r="L84" s="5"/>
      <c r="M84" s="5"/>
      <c r="N84" s="5">
        <v>54.77</v>
      </c>
      <c r="O84" s="5" t="s">
        <v>264</v>
      </c>
      <c r="P84" s="5"/>
      <c r="Q84" s="5"/>
      <c r="R84" s="5" t="s">
        <v>253</v>
      </c>
      <c r="S84" s="5"/>
      <c r="T84" s="5" t="s">
        <v>253</v>
      </c>
      <c r="U84" s="5"/>
      <c r="V84" s="5" t="s">
        <v>253</v>
      </c>
      <c r="W84" s="5"/>
      <c r="X84" s="5" t="s">
        <v>253</v>
      </c>
      <c r="Y84" s="5"/>
      <c r="Z84" s="5" t="s">
        <v>253</v>
      </c>
      <c r="AA84" s="5"/>
      <c r="AB84" s="5" t="s">
        <v>253</v>
      </c>
      <c r="AC84" s="6"/>
      <c r="AD84" s="5"/>
      <c r="AE84" s="6"/>
      <c r="AF84" s="5" t="s">
        <v>253</v>
      </c>
      <c r="AG84" s="21"/>
      <c r="AH84" s="5"/>
      <c r="AI84" s="6"/>
      <c r="AJ84" s="5"/>
      <c r="AK84" s="6"/>
      <c r="AL84" s="2"/>
      <c r="AM84" s="88"/>
      <c r="AN84" s="17"/>
      <c r="AO84" s="17"/>
      <c r="AP84" s="17"/>
      <c r="AQ84" s="17"/>
      <c r="AR84" s="1"/>
      <c r="AS84" s="1"/>
      <c r="AT84" s="1"/>
      <c r="AU84" s="1"/>
      <c r="AV84" s="1"/>
    </row>
    <row r="85" spans="1:48">
      <c r="A85" s="2">
        <v>83</v>
      </c>
      <c r="B85" s="61" t="s">
        <v>270</v>
      </c>
      <c r="C85" s="61" t="s">
        <v>271</v>
      </c>
      <c r="D85" s="79" t="s">
        <v>272</v>
      </c>
      <c r="E85" s="9">
        <v>1</v>
      </c>
      <c r="F85" s="45">
        <f t="shared" si="2"/>
        <v>54.77</v>
      </c>
      <c r="G85" s="47">
        <f t="shared" si="3"/>
        <v>54.77</v>
      </c>
      <c r="H85" s="5"/>
      <c r="I85" s="5"/>
      <c r="J85" s="25"/>
      <c r="K85" s="25"/>
      <c r="L85" s="5"/>
      <c r="M85" s="5"/>
      <c r="N85" s="5">
        <v>54.77</v>
      </c>
      <c r="O85" s="16" t="s">
        <v>14</v>
      </c>
      <c r="P85" s="5"/>
      <c r="Q85" s="5"/>
      <c r="R85" s="5" t="s">
        <v>253</v>
      </c>
      <c r="S85" s="5"/>
      <c r="T85" s="5" t="s">
        <v>253</v>
      </c>
      <c r="U85" s="5"/>
      <c r="V85" s="5" t="s">
        <v>253</v>
      </c>
      <c r="W85" s="5"/>
      <c r="X85" s="5" t="s">
        <v>253</v>
      </c>
      <c r="Y85" s="5"/>
      <c r="Z85" s="5" t="s">
        <v>253</v>
      </c>
      <c r="AA85" s="5"/>
      <c r="AB85" s="24" t="s">
        <v>253</v>
      </c>
      <c r="AC85" s="6"/>
      <c r="AD85" s="5"/>
      <c r="AE85" s="6"/>
      <c r="AF85" s="5" t="s">
        <v>253</v>
      </c>
      <c r="AG85" s="21"/>
      <c r="AH85" s="5"/>
      <c r="AI85" s="6"/>
      <c r="AJ85" s="5"/>
      <c r="AK85" s="6"/>
      <c r="AL85" s="2"/>
      <c r="AM85" s="88"/>
      <c r="AN85" s="17"/>
      <c r="AO85" s="17"/>
      <c r="AP85" s="17"/>
      <c r="AQ85" s="17"/>
      <c r="AR85" s="1"/>
      <c r="AS85" s="1"/>
      <c r="AT85" s="1"/>
      <c r="AU85" s="1"/>
      <c r="AV85" s="1"/>
    </row>
    <row r="86" spans="1:48">
      <c r="A86" s="2">
        <v>84</v>
      </c>
      <c r="B86" s="8" t="s">
        <v>316</v>
      </c>
      <c r="C86" s="8" t="s">
        <v>314</v>
      </c>
      <c r="D86" s="8" t="s">
        <v>320</v>
      </c>
      <c r="E86" s="24">
        <v>1</v>
      </c>
      <c r="F86" s="45">
        <f t="shared" si="2"/>
        <v>53.41</v>
      </c>
      <c r="G86" s="47">
        <f t="shared" si="3"/>
        <v>53.41</v>
      </c>
      <c r="H86" s="8"/>
      <c r="I86" s="8"/>
      <c r="J86" s="8"/>
      <c r="K86" s="8"/>
      <c r="L86" s="8"/>
      <c r="M86" s="8"/>
      <c r="N86" s="8"/>
      <c r="O86" s="17"/>
      <c r="P86" s="8"/>
      <c r="Q86" s="8"/>
      <c r="R86" s="8"/>
      <c r="S86" s="8"/>
      <c r="T86" s="8"/>
      <c r="U86" s="8"/>
      <c r="V86" s="8"/>
      <c r="W86" s="8"/>
      <c r="X86" s="8"/>
      <c r="Y86" s="8"/>
      <c r="Z86" s="11">
        <v>53.41</v>
      </c>
      <c r="AA86" s="8" t="s">
        <v>321</v>
      </c>
      <c r="AB86" s="13" t="s">
        <v>253</v>
      </c>
      <c r="AC86" s="8"/>
      <c r="AD86" s="8"/>
      <c r="AE86" s="8"/>
      <c r="AF86" s="24" t="s">
        <v>253</v>
      </c>
      <c r="AG86" s="27"/>
      <c r="AH86" s="8"/>
      <c r="AI86" s="8"/>
      <c r="AJ86" s="8"/>
      <c r="AK86" s="8"/>
      <c r="AL86" s="8"/>
      <c r="AM86" s="17"/>
      <c r="AN86" s="88"/>
      <c r="AO86" s="88"/>
      <c r="AP86" s="88"/>
      <c r="AQ86" s="88"/>
      <c r="AR86" s="88"/>
      <c r="AS86" s="88"/>
      <c r="AT86" s="88"/>
      <c r="AU86" s="88"/>
      <c r="AV86" s="88"/>
    </row>
    <row r="87" spans="1:48">
      <c r="A87" s="2">
        <v>85</v>
      </c>
      <c r="B87" s="8" t="s">
        <v>205</v>
      </c>
      <c r="C87" s="8" t="s">
        <v>313</v>
      </c>
      <c r="D87" s="8" t="s">
        <v>321</v>
      </c>
      <c r="E87" s="24">
        <v>1</v>
      </c>
      <c r="F87" s="45">
        <f t="shared" si="2"/>
        <v>53.41</v>
      </c>
      <c r="G87" s="47">
        <f t="shared" si="3"/>
        <v>53.41</v>
      </c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11">
        <v>53.41</v>
      </c>
      <c r="AA87" s="8" t="s">
        <v>320</v>
      </c>
      <c r="AB87" s="13" t="s">
        <v>253</v>
      </c>
      <c r="AC87" s="8"/>
      <c r="AD87" s="8"/>
      <c r="AE87" s="8"/>
      <c r="AF87" s="24" t="s">
        <v>253</v>
      </c>
      <c r="AG87" s="27"/>
      <c r="AH87" s="8"/>
      <c r="AI87" s="8"/>
      <c r="AJ87" s="8"/>
      <c r="AK87" s="8"/>
      <c r="AL87" s="8"/>
      <c r="AM87" s="17"/>
      <c r="AN87" s="88"/>
      <c r="AO87" s="88"/>
      <c r="AP87" s="88"/>
      <c r="AQ87" s="88"/>
      <c r="AR87" s="88"/>
      <c r="AS87" s="88"/>
      <c r="AT87" s="88"/>
      <c r="AU87" s="88"/>
      <c r="AV87" s="88"/>
    </row>
    <row r="88" spans="1:48">
      <c r="A88" s="2">
        <v>86</v>
      </c>
      <c r="B88" s="61" t="s">
        <v>195</v>
      </c>
      <c r="C88" s="61" t="s">
        <v>196</v>
      </c>
      <c r="D88" s="79" t="s">
        <v>197</v>
      </c>
      <c r="E88" s="9">
        <v>1</v>
      </c>
      <c r="F88" s="45">
        <f t="shared" si="2"/>
        <v>52.08</v>
      </c>
      <c r="G88" s="47">
        <f t="shared" si="3"/>
        <v>52.08</v>
      </c>
      <c r="H88" s="5"/>
      <c r="I88" s="5"/>
      <c r="J88" s="5"/>
      <c r="K88" s="5"/>
      <c r="L88" s="5"/>
      <c r="M88" s="5"/>
      <c r="N88" s="5">
        <v>52.08</v>
      </c>
      <c r="O88" s="5" t="s">
        <v>198</v>
      </c>
      <c r="P88" s="5"/>
      <c r="Q88" s="5"/>
      <c r="R88" s="5" t="s">
        <v>253</v>
      </c>
      <c r="S88" s="5"/>
      <c r="T88" s="5" t="s">
        <v>253</v>
      </c>
      <c r="U88" s="5"/>
      <c r="V88" s="5" t="s">
        <v>253</v>
      </c>
      <c r="W88" s="5"/>
      <c r="X88" s="5" t="s">
        <v>253</v>
      </c>
      <c r="Y88" s="5"/>
      <c r="Z88" s="5" t="s">
        <v>253</v>
      </c>
      <c r="AA88" s="5"/>
      <c r="AB88" s="24" t="s">
        <v>253</v>
      </c>
      <c r="AC88" s="6"/>
      <c r="AD88" s="5"/>
      <c r="AE88" s="6"/>
      <c r="AF88" s="5" t="s">
        <v>253</v>
      </c>
      <c r="AG88" s="21"/>
      <c r="AH88" s="5"/>
      <c r="AI88" s="6"/>
      <c r="AJ88" s="5"/>
      <c r="AK88" s="6"/>
      <c r="AL88" s="2"/>
      <c r="AM88" s="88"/>
      <c r="AN88" s="17"/>
      <c r="AO88" s="17"/>
      <c r="AP88" s="17"/>
      <c r="AQ88" s="17"/>
      <c r="AR88" s="1"/>
      <c r="AS88" s="1"/>
      <c r="AT88" s="1"/>
      <c r="AU88" s="1"/>
      <c r="AV88" s="1"/>
    </row>
    <row r="89" spans="1:48">
      <c r="A89" s="2">
        <v>87</v>
      </c>
      <c r="B89" s="61" t="s">
        <v>200</v>
      </c>
      <c r="C89" s="61" t="s">
        <v>201</v>
      </c>
      <c r="D89" s="79" t="s">
        <v>198</v>
      </c>
      <c r="E89" s="9">
        <v>1</v>
      </c>
      <c r="F89" s="45">
        <f t="shared" si="2"/>
        <v>52.08</v>
      </c>
      <c r="G89" s="47">
        <f t="shared" si="3"/>
        <v>52.08</v>
      </c>
      <c r="H89" s="5"/>
      <c r="I89" s="5"/>
      <c r="J89" s="5"/>
      <c r="K89" s="5"/>
      <c r="L89" s="5"/>
      <c r="M89" s="5"/>
      <c r="N89" s="5">
        <v>52.08</v>
      </c>
      <c r="O89" s="5" t="s">
        <v>197</v>
      </c>
      <c r="P89" s="5"/>
      <c r="Q89" s="5"/>
      <c r="R89" s="5" t="s">
        <v>253</v>
      </c>
      <c r="S89" s="5"/>
      <c r="T89" s="5" t="s">
        <v>253</v>
      </c>
      <c r="U89" s="5"/>
      <c r="V89" s="5" t="s">
        <v>253</v>
      </c>
      <c r="W89" s="5"/>
      <c r="X89" s="5" t="s">
        <v>253</v>
      </c>
      <c r="Y89" s="5"/>
      <c r="Z89" s="5" t="s">
        <v>253</v>
      </c>
      <c r="AA89" s="5"/>
      <c r="AB89" s="5" t="s">
        <v>253</v>
      </c>
      <c r="AC89" s="6"/>
      <c r="AD89" s="5"/>
      <c r="AE89" s="6"/>
      <c r="AF89" s="5" t="s">
        <v>253</v>
      </c>
      <c r="AG89" s="21"/>
      <c r="AH89" s="5"/>
      <c r="AI89" s="6"/>
      <c r="AJ89" s="5"/>
      <c r="AK89" s="6"/>
      <c r="AL89" s="2"/>
      <c r="AM89" s="88"/>
      <c r="AN89" s="88"/>
      <c r="AO89" s="88"/>
      <c r="AP89" s="88"/>
      <c r="AQ89" s="88"/>
      <c r="AR89" s="88"/>
      <c r="AS89" s="88"/>
      <c r="AT89" s="88"/>
      <c r="AU89" s="88"/>
      <c r="AV89" s="88"/>
    </row>
    <row r="90" spans="1:48">
      <c r="A90" s="2">
        <v>88</v>
      </c>
      <c r="B90" s="8" t="s">
        <v>317</v>
      </c>
      <c r="C90" s="8" t="s">
        <v>318</v>
      </c>
      <c r="D90" s="8" t="s">
        <v>322</v>
      </c>
      <c r="E90" s="24">
        <v>1</v>
      </c>
      <c r="F90" s="45">
        <f t="shared" si="2"/>
        <v>52.08</v>
      </c>
      <c r="G90" s="47">
        <f t="shared" si="3"/>
        <v>52.08</v>
      </c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11">
        <v>52.08</v>
      </c>
      <c r="AA90" s="8" t="s">
        <v>297</v>
      </c>
      <c r="AB90" s="24" t="s">
        <v>253</v>
      </c>
      <c r="AC90" s="8"/>
      <c r="AD90" s="8"/>
      <c r="AE90" s="8"/>
      <c r="AF90" s="24" t="s">
        <v>253</v>
      </c>
      <c r="AG90" s="27"/>
      <c r="AH90" s="8"/>
      <c r="AI90" s="8"/>
      <c r="AJ90" s="8"/>
      <c r="AK90" s="8"/>
      <c r="AL90" s="8"/>
      <c r="AM90" s="17"/>
      <c r="AN90" s="88"/>
      <c r="AO90" s="88"/>
      <c r="AP90" s="88"/>
      <c r="AQ90" s="88"/>
      <c r="AR90" s="88"/>
      <c r="AS90" s="88"/>
      <c r="AT90" s="88"/>
      <c r="AU90" s="88"/>
      <c r="AV90" s="88"/>
    </row>
    <row r="91" spans="1:48">
      <c r="A91" s="2">
        <v>89</v>
      </c>
      <c r="B91" s="61" t="s">
        <v>265</v>
      </c>
      <c r="C91" s="61" t="s">
        <v>287</v>
      </c>
      <c r="D91" s="79" t="s">
        <v>268</v>
      </c>
      <c r="E91" s="9">
        <v>1</v>
      </c>
      <c r="F91" s="45">
        <f t="shared" si="2"/>
        <v>51.88</v>
      </c>
      <c r="G91" s="47">
        <f t="shared" si="3"/>
        <v>51.88</v>
      </c>
      <c r="H91" s="5"/>
      <c r="I91" s="5"/>
      <c r="J91" s="5"/>
      <c r="K91" s="5"/>
      <c r="L91" s="5"/>
      <c r="M91" s="5"/>
      <c r="N91" s="5">
        <v>51.88</v>
      </c>
      <c r="O91" s="24" t="s">
        <v>269</v>
      </c>
      <c r="P91" s="5"/>
      <c r="Q91" s="5"/>
      <c r="R91" s="5" t="s">
        <v>253</v>
      </c>
      <c r="S91" s="5"/>
      <c r="T91" s="5" t="s">
        <v>253</v>
      </c>
      <c r="U91" s="5"/>
      <c r="V91" s="5" t="s">
        <v>253</v>
      </c>
      <c r="W91" s="5"/>
      <c r="X91" s="5" t="s">
        <v>253</v>
      </c>
      <c r="Y91" s="5"/>
      <c r="Z91" s="5" t="s">
        <v>253</v>
      </c>
      <c r="AA91" s="5"/>
      <c r="AB91" s="13" t="s">
        <v>253</v>
      </c>
      <c r="AC91" s="6"/>
      <c r="AD91" s="5"/>
      <c r="AE91" s="6"/>
      <c r="AF91" s="5" t="s">
        <v>253</v>
      </c>
      <c r="AG91" s="21"/>
      <c r="AH91" s="5"/>
      <c r="AI91" s="6"/>
      <c r="AJ91" s="5"/>
      <c r="AK91" s="6"/>
      <c r="AL91" s="2"/>
      <c r="AM91" s="88"/>
      <c r="AN91" s="88"/>
      <c r="AO91" s="88"/>
      <c r="AP91" s="88"/>
      <c r="AQ91" s="88"/>
      <c r="AR91" s="88"/>
      <c r="AS91" s="88"/>
      <c r="AT91" s="88"/>
      <c r="AU91" s="88"/>
      <c r="AV91" s="88"/>
    </row>
    <row r="92" spans="1:48">
      <c r="A92" s="2">
        <v>90</v>
      </c>
      <c r="B92" s="61" t="s">
        <v>267</v>
      </c>
      <c r="C92" s="61" t="s">
        <v>107</v>
      </c>
      <c r="D92" s="79" t="s">
        <v>269</v>
      </c>
      <c r="E92" s="9">
        <v>1</v>
      </c>
      <c r="F92" s="45">
        <f t="shared" si="2"/>
        <v>51.88</v>
      </c>
      <c r="G92" s="47">
        <f t="shared" si="3"/>
        <v>51.88</v>
      </c>
      <c r="H92" s="5"/>
      <c r="I92" s="5"/>
      <c r="J92" s="5"/>
      <c r="K92" s="5"/>
      <c r="L92" s="5"/>
      <c r="M92" s="5"/>
      <c r="N92" s="5">
        <v>51.88</v>
      </c>
      <c r="O92" s="24" t="s">
        <v>268</v>
      </c>
      <c r="P92" s="5"/>
      <c r="Q92" s="5"/>
      <c r="R92" s="5" t="s">
        <v>253</v>
      </c>
      <c r="S92" s="5"/>
      <c r="T92" s="5" t="s">
        <v>253</v>
      </c>
      <c r="U92" s="5"/>
      <c r="V92" s="5" t="s">
        <v>253</v>
      </c>
      <c r="W92" s="5"/>
      <c r="X92" s="5" t="s">
        <v>253</v>
      </c>
      <c r="Y92" s="5"/>
      <c r="Z92" s="5" t="s">
        <v>253</v>
      </c>
      <c r="AA92" s="5"/>
      <c r="AB92" s="13" t="s">
        <v>253</v>
      </c>
      <c r="AC92" s="6"/>
      <c r="AD92" s="5"/>
      <c r="AE92" s="6"/>
      <c r="AF92" s="5" t="s">
        <v>253</v>
      </c>
      <c r="AG92" s="21"/>
      <c r="AH92" s="5"/>
      <c r="AI92" s="6"/>
      <c r="AJ92" s="5"/>
      <c r="AK92" s="6"/>
      <c r="AL92" s="2"/>
      <c r="AM92" s="88"/>
      <c r="AN92" s="88"/>
      <c r="AO92" s="88"/>
      <c r="AP92" s="88"/>
      <c r="AQ92" s="88"/>
      <c r="AR92" s="88"/>
      <c r="AS92" s="88"/>
      <c r="AT92" s="88"/>
      <c r="AU92" s="88"/>
      <c r="AV92" s="88"/>
    </row>
    <row r="93" spans="1:48">
      <c r="A93" s="2">
        <v>91</v>
      </c>
      <c r="B93" s="49" t="s">
        <v>25</v>
      </c>
      <c r="C93" s="49" t="s">
        <v>277</v>
      </c>
      <c r="D93" s="24" t="s">
        <v>281</v>
      </c>
      <c r="E93" s="24">
        <v>1</v>
      </c>
      <c r="F93" s="45">
        <f t="shared" si="2"/>
        <v>50.65</v>
      </c>
      <c r="G93" s="47">
        <f t="shared" si="3"/>
        <v>50.65</v>
      </c>
      <c r="H93" s="24"/>
      <c r="I93" s="24"/>
      <c r="J93" s="24"/>
      <c r="K93" s="24"/>
      <c r="L93" s="24"/>
      <c r="M93" s="24"/>
      <c r="N93" s="13"/>
      <c r="O93" s="24"/>
      <c r="P93" s="13">
        <v>50.65</v>
      </c>
      <c r="Q93" s="24" t="s">
        <v>280</v>
      </c>
      <c r="R93" s="24" t="s">
        <v>253</v>
      </c>
      <c r="S93" s="24"/>
      <c r="T93" s="24" t="s">
        <v>253</v>
      </c>
      <c r="U93" s="24"/>
      <c r="V93" s="24" t="s">
        <v>253</v>
      </c>
      <c r="W93" s="24"/>
      <c r="X93" s="24" t="s">
        <v>253</v>
      </c>
      <c r="Y93" s="24"/>
      <c r="Z93" s="24" t="s">
        <v>253</v>
      </c>
      <c r="AA93" s="24"/>
      <c r="AB93" s="24" t="s">
        <v>253</v>
      </c>
      <c r="AC93" s="24"/>
      <c r="AD93" s="24"/>
      <c r="AE93" s="24"/>
      <c r="AF93" s="24" t="s">
        <v>253</v>
      </c>
      <c r="AG93" s="26"/>
      <c r="AH93" s="24"/>
      <c r="AI93" s="24"/>
      <c r="AJ93" s="24"/>
      <c r="AK93" s="24"/>
      <c r="AL93" s="24"/>
      <c r="AM93" s="88"/>
      <c r="AN93" s="88"/>
      <c r="AO93" s="88"/>
      <c r="AP93" s="88"/>
      <c r="AQ93" s="88"/>
      <c r="AR93" s="88"/>
      <c r="AS93" s="88"/>
      <c r="AT93" s="88"/>
      <c r="AU93" s="88"/>
      <c r="AV93" s="88"/>
    </row>
    <row r="94" spans="1:48">
      <c r="A94" s="2">
        <v>92</v>
      </c>
      <c r="B94" s="49" t="s">
        <v>278</v>
      </c>
      <c r="C94" s="49" t="s">
        <v>279</v>
      </c>
      <c r="D94" s="24" t="s">
        <v>280</v>
      </c>
      <c r="E94" s="24">
        <v>1</v>
      </c>
      <c r="F94" s="45">
        <f t="shared" si="2"/>
        <v>50.65</v>
      </c>
      <c r="G94" s="47">
        <f t="shared" si="3"/>
        <v>50.65</v>
      </c>
      <c r="H94" s="24"/>
      <c r="I94" s="24"/>
      <c r="J94" s="24"/>
      <c r="K94" s="24"/>
      <c r="L94" s="24"/>
      <c r="M94" s="24"/>
      <c r="N94" s="13"/>
      <c r="O94" s="24"/>
      <c r="P94" s="13">
        <v>50.65</v>
      </c>
      <c r="Q94" s="24" t="s">
        <v>281</v>
      </c>
      <c r="R94" s="24" t="s">
        <v>253</v>
      </c>
      <c r="S94" s="24"/>
      <c r="T94" s="24" t="s">
        <v>253</v>
      </c>
      <c r="U94" s="24"/>
      <c r="V94" s="24" t="s">
        <v>253</v>
      </c>
      <c r="W94" s="24"/>
      <c r="X94" s="24" t="s">
        <v>253</v>
      </c>
      <c r="Y94" s="24"/>
      <c r="Z94" s="24" t="s">
        <v>253</v>
      </c>
      <c r="AA94" s="24"/>
      <c r="AB94" s="5" t="s">
        <v>253</v>
      </c>
      <c r="AC94" s="24"/>
      <c r="AD94" s="24"/>
      <c r="AE94" s="24"/>
      <c r="AF94" s="24" t="s">
        <v>253</v>
      </c>
      <c r="AG94" s="26"/>
      <c r="AH94" s="24"/>
      <c r="AI94" s="24"/>
      <c r="AJ94" s="24"/>
      <c r="AK94" s="24"/>
      <c r="AL94" s="24"/>
      <c r="AM94" s="88"/>
      <c r="AN94" s="88"/>
      <c r="AO94" s="88"/>
      <c r="AP94" s="88"/>
      <c r="AQ94" s="88"/>
      <c r="AR94" s="88"/>
      <c r="AS94" s="88"/>
      <c r="AT94" s="88"/>
      <c r="AU94" s="88"/>
      <c r="AV94" s="88"/>
    </row>
    <row r="95" spans="1:48">
      <c r="A95" s="2">
        <v>93</v>
      </c>
      <c r="B95" s="8" t="s">
        <v>327</v>
      </c>
      <c r="C95" s="8" t="s">
        <v>328</v>
      </c>
      <c r="D95" s="8" t="s">
        <v>330</v>
      </c>
      <c r="E95" s="24">
        <v>1</v>
      </c>
      <c r="F95" s="45">
        <f t="shared" si="2"/>
        <v>47.92</v>
      </c>
      <c r="G95" s="47">
        <f t="shared" si="3"/>
        <v>47.92</v>
      </c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>
        <v>47.92</v>
      </c>
      <c r="AE95" s="8" t="s">
        <v>331</v>
      </c>
      <c r="AF95" s="24" t="s">
        <v>253</v>
      </c>
      <c r="AG95" s="27"/>
      <c r="AH95" s="8"/>
      <c r="AI95" s="8"/>
      <c r="AJ95" s="8"/>
      <c r="AK95" s="8"/>
      <c r="AL95" s="8"/>
      <c r="AM95" s="1"/>
      <c r="AN95" s="88"/>
      <c r="AO95" s="88"/>
      <c r="AP95" s="88"/>
      <c r="AQ95" s="88"/>
      <c r="AR95" s="88"/>
      <c r="AS95" s="88"/>
      <c r="AT95" s="88"/>
      <c r="AU95" s="88"/>
      <c r="AV95" s="88"/>
    </row>
    <row r="96" spans="1:48">
      <c r="A96" s="2">
        <v>94</v>
      </c>
      <c r="B96" s="8" t="s">
        <v>96</v>
      </c>
      <c r="C96" s="8" t="s">
        <v>240</v>
      </c>
      <c r="D96" s="8" t="s">
        <v>331</v>
      </c>
      <c r="E96" s="24">
        <v>1</v>
      </c>
      <c r="F96" s="45">
        <f t="shared" si="2"/>
        <v>47.92</v>
      </c>
      <c r="G96" s="47">
        <f t="shared" si="3"/>
        <v>47.92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>
        <v>47.92</v>
      </c>
      <c r="AE96" s="8" t="s">
        <v>330</v>
      </c>
      <c r="AF96" s="24" t="s">
        <v>253</v>
      </c>
      <c r="AG96" s="27"/>
      <c r="AH96" s="8"/>
      <c r="AI96" s="8"/>
      <c r="AJ96" s="8"/>
      <c r="AK96" s="8"/>
      <c r="AL96" s="8"/>
      <c r="AM96" s="1"/>
      <c r="AN96" s="17"/>
      <c r="AO96" s="17"/>
      <c r="AP96" s="17"/>
      <c r="AQ96" s="17"/>
      <c r="AR96" s="17"/>
      <c r="AS96" s="17"/>
      <c r="AT96" s="17"/>
      <c r="AU96" s="1"/>
      <c r="AV96" s="1"/>
    </row>
    <row r="97" spans="1:48">
      <c r="A97" s="2">
        <v>95</v>
      </c>
      <c r="B97" s="49" t="s">
        <v>292</v>
      </c>
      <c r="C97" s="49" t="s">
        <v>111</v>
      </c>
      <c r="D97" s="24" t="s">
        <v>289</v>
      </c>
      <c r="E97" s="24">
        <v>1</v>
      </c>
      <c r="F97" s="45">
        <f t="shared" ref="F97:F126" si="4">SUM(H97:AM97)-(0+0)</f>
        <v>46.28</v>
      </c>
      <c r="G97" s="47">
        <f t="shared" si="3"/>
        <v>46.28</v>
      </c>
      <c r="H97" s="24"/>
      <c r="I97" s="24"/>
      <c r="J97" s="24"/>
      <c r="K97" s="24"/>
      <c r="L97" s="24"/>
      <c r="M97" s="24"/>
      <c r="N97" s="13"/>
      <c r="O97" s="24"/>
      <c r="P97" s="24"/>
      <c r="Q97" s="24"/>
      <c r="R97" s="24"/>
      <c r="S97" s="24"/>
      <c r="T97" s="13">
        <v>46.28</v>
      </c>
      <c r="U97" s="24" t="s">
        <v>37</v>
      </c>
      <c r="V97" s="24" t="s">
        <v>253</v>
      </c>
      <c r="W97" s="24"/>
      <c r="X97" s="24" t="s">
        <v>253</v>
      </c>
      <c r="Y97" s="24"/>
      <c r="Z97" s="24" t="s">
        <v>253</v>
      </c>
      <c r="AA97" s="24"/>
      <c r="AB97" s="24" t="s">
        <v>253</v>
      </c>
      <c r="AC97" s="24"/>
      <c r="AD97" s="24"/>
      <c r="AE97" s="24"/>
      <c r="AF97" s="24" t="s">
        <v>253</v>
      </c>
      <c r="AG97" s="26"/>
      <c r="AH97" s="24"/>
      <c r="AI97" s="24"/>
      <c r="AJ97" s="24"/>
      <c r="AK97" s="24"/>
      <c r="AL97" s="24"/>
      <c r="AM97" s="88"/>
    </row>
    <row r="98" spans="1:48">
      <c r="A98" s="2">
        <v>96</v>
      </c>
      <c r="B98" s="61" t="s">
        <v>134</v>
      </c>
      <c r="C98" s="61" t="s">
        <v>213</v>
      </c>
      <c r="D98" s="79" t="s">
        <v>137</v>
      </c>
      <c r="E98" s="9">
        <v>1</v>
      </c>
      <c r="F98" s="45">
        <f t="shared" si="4"/>
        <v>46.21</v>
      </c>
      <c r="G98" s="47">
        <f t="shared" si="3"/>
        <v>46.21</v>
      </c>
      <c r="H98" s="24"/>
      <c r="I98" s="24"/>
      <c r="J98" s="24"/>
      <c r="K98" s="24"/>
      <c r="L98" s="24"/>
      <c r="M98" s="24"/>
      <c r="N98" s="13"/>
      <c r="O98" s="24"/>
      <c r="P98" s="24"/>
      <c r="Q98" s="24"/>
      <c r="R98" s="13">
        <v>46.21</v>
      </c>
      <c r="S98" s="24" t="s">
        <v>285</v>
      </c>
      <c r="T98" s="24" t="s">
        <v>253</v>
      </c>
      <c r="U98" s="24"/>
      <c r="V98" s="24" t="s">
        <v>253</v>
      </c>
      <c r="W98" s="24"/>
      <c r="X98" s="24" t="s">
        <v>253</v>
      </c>
      <c r="Y98" s="24"/>
      <c r="Z98" s="13" t="s">
        <v>253</v>
      </c>
      <c r="AA98" s="24"/>
      <c r="AB98" s="13" t="s">
        <v>253</v>
      </c>
      <c r="AC98" s="24"/>
      <c r="AD98" s="24"/>
      <c r="AE98" s="24"/>
      <c r="AF98" s="13" t="s">
        <v>253</v>
      </c>
      <c r="AG98" s="24"/>
      <c r="AH98" s="13"/>
      <c r="AI98" s="24"/>
      <c r="AJ98" s="13"/>
      <c r="AK98" s="24"/>
      <c r="AL98" s="24"/>
      <c r="AM98" s="88"/>
      <c r="AN98" s="88"/>
      <c r="AO98" s="88"/>
      <c r="AP98" s="88"/>
      <c r="AQ98" s="88"/>
      <c r="AR98" s="88"/>
      <c r="AS98" s="88"/>
      <c r="AT98" s="88"/>
      <c r="AU98" s="88"/>
      <c r="AV98" s="88"/>
    </row>
    <row r="99" spans="1:48">
      <c r="A99" s="2">
        <v>97</v>
      </c>
      <c r="B99" s="61" t="s">
        <v>28</v>
      </c>
      <c r="C99" s="61" t="s">
        <v>286</v>
      </c>
      <c r="D99" s="79" t="s">
        <v>285</v>
      </c>
      <c r="E99" s="9">
        <v>1</v>
      </c>
      <c r="F99" s="45">
        <f t="shared" si="4"/>
        <v>46.21</v>
      </c>
      <c r="G99" s="47">
        <f t="shared" ref="G99:G126" si="5">F99/E99</f>
        <v>46.21</v>
      </c>
      <c r="H99" s="24"/>
      <c r="I99" s="24"/>
      <c r="J99" s="24"/>
      <c r="K99" s="24"/>
      <c r="L99" s="24"/>
      <c r="M99" s="24"/>
      <c r="N99" s="13"/>
      <c r="O99" s="24"/>
      <c r="P99" s="24"/>
      <c r="Q99" s="24"/>
      <c r="R99" s="13">
        <v>46.21</v>
      </c>
      <c r="S99" s="24" t="s">
        <v>137</v>
      </c>
      <c r="T99" s="24" t="s">
        <v>291</v>
      </c>
      <c r="U99" s="24"/>
      <c r="V99" s="24" t="s">
        <v>253</v>
      </c>
      <c r="W99" s="24"/>
      <c r="X99" s="24" t="s">
        <v>253</v>
      </c>
      <c r="Y99" s="24"/>
      <c r="Z99" s="13" t="s">
        <v>253</v>
      </c>
      <c r="AA99" s="24"/>
      <c r="AB99" s="13" t="s">
        <v>253</v>
      </c>
      <c r="AC99" s="24"/>
      <c r="AD99" s="24"/>
      <c r="AE99" s="24"/>
      <c r="AF99" s="13" t="s">
        <v>253</v>
      </c>
      <c r="AG99" s="24"/>
      <c r="AH99" s="13"/>
      <c r="AI99" s="24"/>
      <c r="AJ99" s="13"/>
      <c r="AK99" s="24"/>
      <c r="AL99" s="24"/>
      <c r="AM99" s="88"/>
      <c r="AN99" s="88"/>
      <c r="AO99" s="88"/>
      <c r="AP99" s="88"/>
      <c r="AQ99" s="88"/>
      <c r="AR99" s="88"/>
      <c r="AS99" s="88"/>
      <c r="AT99" s="88"/>
      <c r="AU99" s="88"/>
      <c r="AV99" s="88"/>
    </row>
    <row r="100" spans="1:48">
      <c r="A100" s="2">
        <v>98</v>
      </c>
      <c r="B100" s="8" t="s">
        <v>323</v>
      </c>
      <c r="C100" s="8" t="s">
        <v>107</v>
      </c>
      <c r="D100" s="8" t="s">
        <v>324</v>
      </c>
      <c r="E100" s="24">
        <v>1</v>
      </c>
      <c r="F100" s="45">
        <f t="shared" si="4"/>
        <v>44.89</v>
      </c>
      <c r="G100" s="47">
        <f t="shared" si="5"/>
        <v>44.89</v>
      </c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11">
        <v>44.89</v>
      </c>
      <c r="AA100" s="8" t="s">
        <v>300</v>
      </c>
      <c r="AB100" s="24" t="s">
        <v>253</v>
      </c>
      <c r="AC100" s="8"/>
      <c r="AD100" s="8"/>
      <c r="AE100" s="8"/>
      <c r="AF100" s="24" t="s">
        <v>253</v>
      </c>
      <c r="AG100" s="8"/>
      <c r="AH100" s="8"/>
      <c r="AI100" s="8"/>
      <c r="AJ100" s="8"/>
      <c r="AK100" s="8"/>
      <c r="AL100" s="8"/>
      <c r="AM100" s="17"/>
      <c r="AN100" s="88"/>
      <c r="AO100" s="88"/>
      <c r="AP100" s="88"/>
      <c r="AQ100" s="88"/>
      <c r="AR100" s="88"/>
      <c r="AS100" s="88"/>
      <c r="AT100" s="88"/>
      <c r="AU100" s="88"/>
      <c r="AV100" s="88"/>
    </row>
    <row r="101" spans="1:48">
      <c r="A101" s="2">
        <v>99</v>
      </c>
      <c r="B101" s="49" t="s">
        <v>217</v>
      </c>
      <c r="C101" s="49" t="s">
        <v>54</v>
      </c>
      <c r="D101" s="24" t="s">
        <v>67</v>
      </c>
      <c r="E101" s="24">
        <v>1</v>
      </c>
      <c r="F101" s="45">
        <f t="shared" si="4"/>
        <v>43.96</v>
      </c>
      <c r="G101" s="47">
        <f t="shared" si="5"/>
        <v>43.96</v>
      </c>
      <c r="H101" s="24"/>
      <c r="I101" s="24"/>
      <c r="J101" s="24"/>
      <c r="K101" s="24"/>
      <c r="L101" s="24"/>
      <c r="M101" s="24"/>
      <c r="N101" s="13"/>
      <c r="O101" s="24"/>
      <c r="P101" s="24"/>
      <c r="Q101" s="24"/>
      <c r="R101" s="24"/>
      <c r="S101" s="24"/>
      <c r="T101" s="24"/>
      <c r="U101" s="24"/>
      <c r="V101" s="13">
        <v>43.96</v>
      </c>
      <c r="W101" s="24" t="s">
        <v>42</v>
      </c>
      <c r="X101" s="24" t="s">
        <v>253</v>
      </c>
      <c r="Y101" s="24"/>
      <c r="Z101" s="13" t="s">
        <v>253</v>
      </c>
      <c r="AA101" s="24"/>
      <c r="AB101" s="5" t="s">
        <v>253</v>
      </c>
      <c r="AC101" s="24"/>
      <c r="AD101" s="24"/>
      <c r="AE101" s="24"/>
      <c r="AF101" s="13" t="s">
        <v>253</v>
      </c>
      <c r="AG101" s="24"/>
      <c r="AH101" s="13"/>
      <c r="AI101" s="24"/>
      <c r="AJ101" s="13"/>
      <c r="AK101" s="24"/>
      <c r="AL101" s="24"/>
      <c r="AN101" s="88"/>
      <c r="AO101" s="88"/>
      <c r="AP101" s="88"/>
      <c r="AQ101" s="88"/>
      <c r="AR101" s="88"/>
      <c r="AS101" s="88"/>
      <c r="AT101" s="88"/>
      <c r="AU101" s="88"/>
      <c r="AV101" s="88"/>
    </row>
    <row r="102" spans="1:48">
      <c r="A102" s="2">
        <v>100</v>
      </c>
      <c r="B102" s="52" t="s">
        <v>165</v>
      </c>
      <c r="C102" s="52" t="s">
        <v>166</v>
      </c>
      <c r="D102" s="52" t="s">
        <v>104</v>
      </c>
      <c r="E102" s="56">
        <v>1</v>
      </c>
      <c r="F102" s="54">
        <f t="shared" si="4"/>
        <v>42.99</v>
      </c>
      <c r="G102" s="55">
        <f t="shared" si="5"/>
        <v>42.99</v>
      </c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129">
        <v>42.99</v>
      </c>
      <c r="AE102" s="52" t="s">
        <v>59</v>
      </c>
      <c r="AF102" s="56" t="s">
        <v>253</v>
      </c>
      <c r="AG102" s="52"/>
      <c r="AH102" s="52"/>
      <c r="AI102" s="52"/>
      <c r="AJ102" s="52"/>
      <c r="AK102" s="52"/>
      <c r="AL102" s="52"/>
      <c r="AM102" s="1"/>
      <c r="AN102" s="88"/>
      <c r="AO102" s="88"/>
      <c r="AP102" s="88"/>
      <c r="AQ102" s="88"/>
      <c r="AR102" s="88"/>
      <c r="AS102" s="88"/>
      <c r="AT102" s="88"/>
      <c r="AU102" s="88"/>
      <c r="AV102" s="88"/>
    </row>
    <row r="103" spans="1:48" s="8" customFormat="1">
      <c r="A103" s="2">
        <v>101</v>
      </c>
      <c r="B103" s="49" t="s">
        <v>283</v>
      </c>
      <c r="C103" s="49" t="s">
        <v>284</v>
      </c>
      <c r="D103" s="24" t="s">
        <v>282</v>
      </c>
      <c r="E103" s="24">
        <v>1</v>
      </c>
      <c r="F103" s="45">
        <f t="shared" si="4"/>
        <v>41.23</v>
      </c>
      <c r="G103" s="47">
        <f t="shared" si="5"/>
        <v>41.23</v>
      </c>
      <c r="H103" s="24"/>
      <c r="I103" s="24"/>
      <c r="J103" s="24"/>
      <c r="K103" s="24"/>
      <c r="L103" s="24"/>
      <c r="M103" s="24"/>
      <c r="N103" s="13"/>
      <c r="O103" s="24"/>
      <c r="P103" s="13">
        <v>41.23</v>
      </c>
      <c r="Q103" s="24" t="s">
        <v>52</v>
      </c>
      <c r="R103" s="24" t="s">
        <v>253</v>
      </c>
      <c r="S103" s="24"/>
      <c r="T103" s="24" t="s">
        <v>253</v>
      </c>
      <c r="U103" s="24"/>
      <c r="V103" s="24" t="s">
        <v>253</v>
      </c>
      <c r="W103" s="24"/>
      <c r="X103" s="24" t="s">
        <v>253</v>
      </c>
      <c r="Y103" s="24"/>
      <c r="Z103" s="24" t="s">
        <v>253</v>
      </c>
      <c r="AA103" s="24"/>
      <c r="AB103" s="24" t="s">
        <v>253</v>
      </c>
      <c r="AC103" s="24"/>
      <c r="AD103" s="24"/>
      <c r="AE103" s="24"/>
      <c r="AF103" s="24" t="s">
        <v>253</v>
      </c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</row>
    <row r="104" spans="1:48" s="8" customFormat="1">
      <c r="A104" s="2">
        <v>102</v>
      </c>
      <c r="B104" s="61" t="s">
        <v>102</v>
      </c>
      <c r="C104" s="61" t="s">
        <v>103</v>
      </c>
      <c r="D104" s="79" t="s">
        <v>65</v>
      </c>
      <c r="E104" s="24">
        <v>1</v>
      </c>
      <c r="F104" s="45">
        <f t="shared" si="4"/>
        <v>30.47</v>
      </c>
      <c r="G104" s="47">
        <f t="shared" si="5"/>
        <v>30.47</v>
      </c>
      <c r="H104" s="5">
        <v>30.47</v>
      </c>
      <c r="I104" s="5" t="s">
        <v>71</v>
      </c>
      <c r="J104" s="5"/>
      <c r="K104" s="5"/>
      <c r="L104" s="5"/>
      <c r="M104" s="5"/>
      <c r="N104" s="5" t="s">
        <v>253</v>
      </c>
      <c r="O104" s="5"/>
      <c r="P104" s="24"/>
      <c r="Q104" s="24"/>
      <c r="R104" s="24" t="s">
        <v>253</v>
      </c>
      <c r="S104" s="24"/>
      <c r="T104" s="24" t="s">
        <v>253</v>
      </c>
      <c r="U104" s="24"/>
      <c r="V104" s="24" t="s">
        <v>253</v>
      </c>
      <c r="W104" s="24"/>
      <c r="X104" s="13" t="s">
        <v>253</v>
      </c>
      <c r="Y104" s="24"/>
      <c r="Z104" s="13" t="s">
        <v>253</v>
      </c>
      <c r="AA104" s="24"/>
      <c r="AB104" s="13" t="s">
        <v>253</v>
      </c>
      <c r="AC104" s="24"/>
      <c r="AD104" s="24"/>
      <c r="AE104" s="24"/>
      <c r="AF104" s="13" t="s">
        <v>253</v>
      </c>
      <c r="AG104" s="24"/>
      <c r="AH104" s="13"/>
      <c r="AI104" s="24"/>
      <c r="AJ104" s="13"/>
      <c r="AK104" s="24"/>
      <c r="AL104" s="2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</row>
    <row r="105" spans="1:48" s="8" customFormat="1">
      <c r="A105" s="2"/>
      <c r="B105" s="61" t="s">
        <v>105</v>
      </c>
      <c r="C105" s="61" t="s">
        <v>106</v>
      </c>
      <c r="D105" s="79" t="s">
        <v>23</v>
      </c>
      <c r="E105" s="9"/>
      <c r="F105" s="45">
        <f t="shared" si="4"/>
        <v>0</v>
      </c>
      <c r="G105" s="47" t="e">
        <f t="shared" si="5"/>
        <v>#DIV/0!</v>
      </c>
      <c r="H105" s="5"/>
      <c r="I105" s="5"/>
      <c r="J105" s="5"/>
      <c r="K105" s="5"/>
      <c r="L105" s="5"/>
      <c r="M105" s="5"/>
      <c r="N105" s="24"/>
      <c r="O105" s="24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6"/>
      <c r="AD105" s="5"/>
      <c r="AE105" s="6"/>
      <c r="AF105" s="5"/>
      <c r="AG105" s="6"/>
      <c r="AH105" s="5"/>
      <c r="AI105" s="6"/>
      <c r="AJ105" s="5"/>
      <c r="AK105" s="6"/>
      <c r="AL105" s="2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</row>
    <row r="106" spans="1:48" s="8" customFormat="1">
      <c r="A106" s="2"/>
      <c r="B106" s="61" t="s">
        <v>19</v>
      </c>
      <c r="C106" s="61" t="s">
        <v>191</v>
      </c>
      <c r="D106" s="79" t="s">
        <v>75</v>
      </c>
      <c r="E106" s="9"/>
      <c r="F106" s="45">
        <f t="shared" si="4"/>
        <v>0</v>
      </c>
      <c r="G106" s="47" t="e">
        <f t="shared" si="5"/>
        <v>#DIV/0!</v>
      </c>
      <c r="H106" s="5"/>
      <c r="I106" s="5"/>
      <c r="J106" s="5"/>
      <c r="K106" s="5"/>
      <c r="L106" s="5"/>
      <c r="M106" s="5"/>
      <c r="N106" s="5"/>
      <c r="O106" s="5"/>
      <c r="P106" s="4"/>
      <c r="Q106" s="4"/>
      <c r="R106" s="12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12"/>
      <c r="AG106" s="4"/>
      <c r="AH106" s="12"/>
      <c r="AI106" s="4"/>
      <c r="AJ106" s="12"/>
      <c r="AK106" s="4"/>
      <c r="AL106" s="85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</row>
    <row r="107" spans="1:48">
      <c r="A107" s="2"/>
      <c r="B107" s="61" t="s">
        <v>147</v>
      </c>
      <c r="C107" s="61" t="s">
        <v>148</v>
      </c>
      <c r="D107" s="79" t="s">
        <v>24</v>
      </c>
      <c r="E107" s="9"/>
      <c r="F107" s="45">
        <f t="shared" si="4"/>
        <v>0</v>
      </c>
      <c r="G107" s="47" t="e">
        <f t="shared" si="5"/>
        <v>#DIV/0!</v>
      </c>
      <c r="H107" s="24"/>
      <c r="I107" s="24"/>
      <c r="J107" s="24"/>
      <c r="K107" s="24"/>
      <c r="L107" s="24"/>
      <c r="M107" s="24"/>
      <c r="N107" s="13"/>
      <c r="O107" s="24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6"/>
      <c r="AD107" s="5"/>
      <c r="AE107" s="6"/>
      <c r="AF107" s="5"/>
      <c r="AG107" s="6"/>
      <c r="AH107" s="5"/>
      <c r="AI107" s="6"/>
      <c r="AJ107" s="5"/>
      <c r="AK107" s="6"/>
      <c r="AL107" s="2"/>
      <c r="AM107" s="24"/>
      <c r="AN107" s="24"/>
      <c r="AO107" s="24"/>
      <c r="AP107" s="24"/>
      <c r="AQ107" s="24"/>
      <c r="AR107" s="24"/>
    </row>
    <row r="108" spans="1:48">
      <c r="A108" s="2"/>
      <c r="B108" s="61" t="s">
        <v>153</v>
      </c>
      <c r="C108" s="61" t="s">
        <v>154</v>
      </c>
      <c r="D108" s="79" t="s">
        <v>92</v>
      </c>
      <c r="E108" s="9"/>
      <c r="F108" s="45">
        <f t="shared" si="4"/>
        <v>0</v>
      </c>
      <c r="G108" s="47" t="e">
        <f t="shared" si="5"/>
        <v>#DIV/0!</v>
      </c>
      <c r="H108" s="12"/>
      <c r="I108" s="12"/>
      <c r="J108" s="12"/>
      <c r="K108" s="12"/>
      <c r="L108" s="4"/>
      <c r="M108" s="4"/>
      <c r="N108" s="12"/>
      <c r="O108" s="4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6"/>
      <c r="AD108" s="5"/>
      <c r="AE108" s="6"/>
      <c r="AF108" s="5"/>
      <c r="AG108" s="6"/>
      <c r="AH108" s="5"/>
      <c r="AI108" s="6"/>
      <c r="AJ108" s="5"/>
      <c r="AK108" s="6"/>
      <c r="AL108" s="24"/>
      <c r="AM108" s="24"/>
      <c r="AN108" s="24"/>
      <c r="AO108" s="24"/>
      <c r="AP108" s="24"/>
      <c r="AQ108" s="24"/>
      <c r="AR108" s="24"/>
      <c r="AS108" s="88"/>
      <c r="AT108" s="88"/>
      <c r="AU108" s="88"/>
      <c r="AV108" s="88"/>
    </row>
    <row r="109" spans="1:48">
      <c r="A109" s="2"/>
      <c r="B109" s="101" t="s">
        <v>192</v>
      </c>
      <c r="C109" s="101" t="s">
        <v>193</v>
      </c>
      <c r="D109" s="102" t="s">
        <v>144</v>
      </c>
      <c r="E109" s="53"/>
      <c r="F109" s="54">
        <f t="shared" si="4"/>
        <v>0</v>
      </c>
      <c r="G109" s="55" t="e">
        <f t="shared" si="5"/>
        <v>#DIV/0!</v>
      </c>
      <c r="H109" s="56"/>
      <c r="I109" s="56"/>
      <c r="J109" s="56"/>
      <c r="K109" s="56"/>
      <c r="L109" s="56"/>
      <c r="M109" s="56"/>
      <c r="N109" s="57"/>
      <c r="O109" s="56"/>
      <c r="P109" s="70"/>
      <c r="Q109" s="70"/>
      <c r="R109" s="70"/>
      <c r="S109" s="70"/>
      <c r="T109" s="5"/>
      <c r="U109" s="5"/>
      <c r="V109" s="5"/>
      <c r="W109" s="5"/>
      <c r="X109" s="5"/>
      <c r="Y109" s="5"/>
      <c r="Z109" s="5"/>
      <c r="AA109" s="5"/>
      <c r="AB109" s="5"/>
      <c r="AC109" s="6"/>
      <c r="AD109" s="5"/>
      <c r="AE109" s="6"/>
      <c r="AF109" s="5"/>
      <c r="AG109" s="6"/>
      <c r="AH109" s="5"/>
      <c r="AI109" s="6"/>
      <c r="AJ109" s="5"/>
      <c r="AK109" s="6"/>
      <c r="AL109" s="2"/>
      <c r="AM109" s="24"/>
      <c r="AN109" s="24"/>
      <c r="AO109" s="24"/>
      <c r="AP109" s="24"/>
      <c r="AQ109" s="24"/>
      <c r="AR109" s="24"/>
      <c r="AS109" s="88"/>
      <c r="AT109" s="88"/>
      <c r="AU109" s="88"/>
      <c r="AV109" s="88"/>
    </row>
    <row r="110" spans="1:48">
      <c r="A110" s="2"/>
      <c r="B110" s="49" t="s">
        <v>19</v>
      </c>
      <c r="C110" s="49" t="s">
        <v>20</v>
      </c>
      <c r="D110" s="24" t="s">
        <v>133</v>
      </c>
      <c r="E110" s="24"/>
      <c r="F110" s="45">
        <f t="shared" si="4"/>
        <v>0</v>
      </c>
      <c r="G110" s="47" t="e">
        <f t="shared" si="5"/>
        <v>#DIV/0!</v>
      </c>
      <c r="H110" s="12"/>
      <c r="I110" s="12"/>
      <c r="J110" s="12"/>
      <c r="K110" s="12"/>
      <c r="L110" s="12"/>
      <c r="M110" s="12"/>
      <c r="N110" s="12"/>
      <c r="O110" s="12"/>
      <c r="P110" s="5"/>
      <c r="Q110" s="5"/>
      <c r="R110" s="5"/>
      <c r="S110" s="5"/>
      <c r="T110" s="71"/>
      <c r="U110" s="71"/>
      <c r="V110" s="71"/>
      <c r="W110" s="71"/>
      <c r="X110" s="71"/>
      <c r="Y110" s="71"/>
      <c r="Z110" s="71"/>
      <c r="AA110" s="71"/>
      <c r="AB110" s="71"/>
      <c r="AC110" s="118"/>
      <c r="AD110" s="71"/>
      <c r="AE110" s="118"/>
      <c r="AF110" s="71"/>
      <c r="AG110" s="118"/>
      <c r="AH110" s="71"/>
      <c r="AI110" s="6"/>
      <c r="AJ110" s="5"/>
      <c r="AK110" s="6"/>
      <c r="AL110" s="2"/>
      <c r="AM110" s="24"/>
      <c r="AN110" s="24"/>
      <c r="AO110" s="24"/>
      <c r="AP110" s="24"/>
      <c r="AQ110" s="24"/>
      <c r="AR110" s="24"/>
      <c r="AS110" s="88"/>
      <c r="AT110" s="88"/>
      <c r="AU110" s="88"/>
      <c r="AV110" s="88"/>
    </row>
    <row r="111" spans="1:48">
      <c r="A111" s="2"/>
      <c r="B111" s="61" t="s">
        <v>96</v>
      </c>
      <c r="C111" s="61" t="s">
        <v>101</v>
      </c>
      <c r="D111" s="79" t="s">
        <v>64</v>
      </c>
      <c r="E111" s="24"/>
      <c r="F111" s="45">
        <f t="shared" si="4"/>
        <v>0</v>
      </c>
      <c r="G111" s="47" t="e">
        <f t="shared" si="5"/>
        <v>#DIV/0!</v>
      </c>
      <c r="H111" s="12"/>
      <c r="I111" s="12"/>
      <c r="J111" s="12"/>
      <c r="K111" s="12"/>
      <c r="L111" s="4"/>
      <c r="M111" s="4"/>
      <c r="N111" s="12"/>
      <c r="O111" s="4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6"/>
      <c r="AD111" s="5"/>
      <c r="AE111" s="6"/>
      <c r="AF111" s="5"/>
      <c r="AG111" s="6"/>
      <c r="AH111" s="5"/>
      <c r="AI111" s="6"/>
      <c r="AJ111" s="5"/>
      <c r="AK111" s="6"/>
      <c r="AL111" s="2"/>
      <c r="AM111" s="24"/>
      <c r="AN111" s="24"/>
      <c r="AO111" s="24"/>
      <c r="AP111" s="24"/>
      <c r="AQ111" s="24"/>
      <c r="AR111" s="24"/>
      <c r="AS111" s="88"/>
      <c r="AT111" s="88"/>
      <c r="AU111" s="88"/>
      <c r="AV111" s="88"/>
    </row>
    <row r="112" spans="1:48">
      <c r="A112" s="2"/>
      <c r="B112" s="61" t="s">
        <v>204</v>
      </c>
      <c r="C112" s="61" t="s">
        <v>79</v>
      </c>
      <c r="D112" s="79" t="s">
        <v>128</v>
      </c>
      <c r="E112" s="9"/>
      <c r="F112" s="45">
        <f t="shared" si="4"/>
        <v>0</v>
      </c>
      <c r="G112" s="47" t="e">
        <f t="shared" si="5"/>
        <v>#DIV/0!</v>
      </c>
      <c r="H112" s="12"/>
      <c r="I112" s="12"/>
      <c r="J112" s="12"/>
      <c r="K112" s="12"/>
      <c r="L112" s="4"/>
      <c r="M112" s="4"/>
      <c r="N112" s="12"/>
      <c r="O112" s="4"/>
      <c r="P112" s="4"/>
      <c r="Q112" s="4"/>
      <c r="R112" s="12"/>
      <c r="S112" s="4"/>
      <c r="T112" s="4"/>
      <c r="U112" s="4"/>
      <c r="V112" s="4"/>
      <c r="W112" s="4"/>
      <c r="X112" s="24"/>
      <c r="Y112" s="24"/>
      <c r="Z112" s="4"/>
      <c r="AA112" s="4"/>
      <c r="AB112" s="4"/>
      <c r="AC112" s="4"/>
      <c r="AD112" s="4"/>
      <c r="AE112" s="4"/>
      <c r="AF112" s="12"/>
      <c r="AG112" s="4"/>
      <c r="AH112" s="12"/>
      <c r="AI112" s="4"/>
      <c r="AJ112" s="12"/>
      <c r="AK112" s="4"/>
      <c r="AL112" s="24"/>
      <c r="AM112" s="24"/>
      <c r="AN112" s="24"/>
      <c r="AO112" s="24"/>
      <c r="AP112" s="24"/>
      <c r="AQ112" s="24"/>
      <c r="AR112" s="24"/>
      <c r="AS112" s="88"/>
      <c r="AT112" s="88"/>
      <c r="AU112" s="88"/>
      <c r="AV112" s="88"/>
    </row>
    <row r="113" spans="1:48">
      <c r="A113" s="2"/>
      <c r="B113" s="101" t="s">
        <v>214</v>
      </c>
      <c r="C113" s="101" t="s">
        <v>188</v>
      </c>
      <c r="D113" s="102" t="s">
        <v>202</v>
      </c>
      <c r="E113" s="56"/>
      <c r="F113" s="54">
        <f t="shared" si="4"/>
        <v>0</v>
      </c>
      <c r="G113" s="55" t="e">
        <f t="shared" si="5"/>
        <v>#DIV/0!</v>
      </c>
      <c r="H113" s="105"/>
      <c r="I113" s="105"/>
      <c r="J113" s="105"/>
      <c r="K113" s="105"/>
      <c r="L113" s="107"/>
      <c r="M113" s="107"/>
      <c r="N113" s="105"/>
      <c r="O113" s="107"/>
      <c r="P113" s="107"/>
      <c r="Q113" s="107"/>
      <c r="R113" s="105"/>
      <c r="S113" s="107"/>
      <c r="T113" s="107"/>
      <c r="U113" s="107"/>
      <c r="V113" s="107"/>
      <c r="W113" s="107"/>
      <c r="X113" s="105"/>
      <c r="Y113" s="107"/>
      <c r="Z113" s="105"/>
      <c r="AA113" s="107"/>
      <c r="AB113" s="107"/>
      <c r="AC113" s="107"/>
      <c r="AD113" s="107"/>
      <c r="AE113" s="107"/>
      <c r="AF113" s="105"/>
      <c r="AG113" s="107"/>
      <c r="AH113" s="105"/>
      <c r="AI113" s="4"/>
      <c r="AJ113" s="12"/>
      <c r="AK113" s="4"/>
      <c r="AL113" s="24"/>
      <c r="AM113" s="24"/>
      <c r="AN113" s="24"/>
      <c r="AO113" s="24"/>
      <c r="AP113" s="24"/>
      <c r="AQ113" s="24"/>
      <c r="AR113" s="24"/>
      <c r="AS113" s="88"/>
      <c r="AT113" s="88"/>
      <c r="AU113" s="88"/>
      <c r="AV113" s="88"/>
    </row>
    <row r="114" spans="1:48">
      <c r="A114" s="2"/>
      <c r="B114" s="61" t="s">
        <v>215</v>
      </c>
      <c r="C114" s="61" t="s">
        <v>216</v>
      </c>
      <c r="D114" s="79" t="s">
        <v>49</v>
      </c>
      <c r="E114" s="9"/>
      <c r="F114" s="45">
        <f t="shared" si="4"/>
        <v>0</v>
      </c>
      <c r="G114" s="47" t="e">
        <f t="shared" si="5"/>
        <v>#DIV/0!</v>
      </c>
      <c r="H114" s="12"/>
      <c r="I114" s="12"/>
      <c r="J114" s="12"/>
      <c r="K114" s="12"/>
      <c r="L114" s="4"/>
      <c r="M114" s="4"/>
      <c r="N114" s="12"/>
      <c r="O114" s="4"/>
      <c r="P114" s="4"/>
      <c r="Q114" s="4"/>
      <c r="R114" s="12"/>
      <c r="S114" s="4"/>
      <c r="T114" s="4"/>
      <c r="U114" s="4"/>
      <c r="V114" s="4"/>
      <c r="W114" s="4"/>
      <c r="X114" s="12"/>
      <c r="Y114" s="4"/>
      <c r="Z114" s="12"/>
      <c r="AA114" s="4"/>
      <c r="AB114" s="4"/>
      <c r="AC114" s="4"/>
      <c r="AD114" s="4"/>
      <c r="AE114" s="4"/>
      <c r="AF114" s="12"/>
      <c r="AG114" s="4"/>
      <c r="AH114" s="12"/>
      <c r="AI114" s="130"/>
      <c r="AJ114" s="131"/>
      <c r="AK114" s="130"/>
      <c r="AL114" s="2"/>
      <c r="AM114" s="24"/>
      <c r="AN114" s="24"/>
      <c r="AO114" s="24"/>
      <c r="AP114" s="24"/>
      <c r="AQ114" s="24"/>
      <c r="AR114" s="24"/>
      <c r="AS114" s="88"/>
      <c r="AT114" s="88"/>
      <c r="AU114" s="88"/>
      <c r="AV114" s="88"/>
    </row>
    <row r="115" spans="1:48">
      <c r="A115" s="2"/>
      <c r="B115" s="61" t="s">
        <v>218</v>
      </c>
      <c r="C115" s="61" t="s">
        <v>219</v>
      </c>
      <c r="D115" s="79" t="s">
        <v>17</v>
      </c>
      <c r="E115" s="9"/>
      <c r="F115" s="45">
        <f t="shared" si="4"/>
        <v>0</v>
      </c>
      <c r="G115" s="47" t="e">
        <f t="shared" si="5"/>
        <v>#DIV/0!</v>
      </c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6"/>
      <c r="AD115" s="5"/>
      <c r="AE115" s="6"/>
      <c r="AF115" s="5"/>
      <c r="AG115" s="6"/>
      <c r="AH115" s="5"/>
      <c r="AI115" s="6"/>
      <c r="AJ115" s="5"/>
      <c r="AK115" s="6"/>
      <c r="AL115" s="2"/>
      <c r="AM115" s="24"/>
      <c r="AN115" s="24"/>
      <c r="AO115" s="24"/>
      <c r="AP115" s="24"/>
      <c r="AQ115" s="24"/>
      <c r="AR115" s="24"/>
      <c r="AS115" s="88"/>
      <c r="AT115" s="88"/>
      <c r="AU115" s="88"/>
      <c r="AV115" s="88"/>
    </row>
    <row r="116" spans="1:48">
      <c r="A116" s="2"/>
      <c r="B116" s="114" t="s">
        <v>68</v>
      </c>
      <c r="C116" s="114" t="s">
        <v>196</v>
      </c>
      <c r="D116" s="116" t="s">
        <v>169</v>
      </c>
      <c r="E116" s="117"/>
      <c r="F116" s="45">
        <f t="shared" si="4"/>
        <v>0</v>
      </c>
      <c r="G116" s="47" t="e">
        <f t="shared" si="5"/>
        <v>#DIV/0!</v>
      </c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6"/>
      <c r="AD116" s="5"/>
      <c r="AE116" s="6"/>
      <c r="AF116" s="5"/>
      <c r="AG116" s="6"/>
      <c r="AH116" s="5"/>
      <c r="AI116" s="6"/>
      <c r="AJ116" s="5"/>
      <c r="AK116" s="6"/>
      <c r="AL116" s="24"/>
      <c r="AM116" s="24"/>
      <c r="AN116" s="24"/>
      <c r="AO116" s="24"/>
      <c r="AP116" s="24"/>
      <c r="AQ116" s="24"/>
      <c r="AR116" s="88"/>
      <c r="AS116" s="88"/>
      <c r="AT116" s="88"/>
      <c r="AU116" s="88"/>
      <c r="AV116" s="88"/>
    </row>
    <row r="117" spans="1:48">
      <c r="A117" s="2"/>
      <c r="B117" s="115" t="s">
        <v>222</v>
      </c>
      <c r="C117" s="115" t="s">
        <v>174</v>
      </c>
      <c r="D117" s="88" t="s">
        <v>223</v>
      </c>
      <c r="E117" s="88"/>
      <c r="F117" s="45">
        <f t="shared" si="4"/>
        <v>0</v>
      </c>
      <c r="G117" s="47" t="e">
        <f t="shared" si="5"/>
        <v>#DIV/0!</v>
      </c>
      <c r="H117" s="24"/>
      <c r="I117" s="24"/>
      <c r="J117" s="24"/>
      <c r="K117" s="24"/>
      <c r="L117" s="24"/>
      <c r="M117" s="24"/>
      <c r="N117" s="13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13"/>
      <c r="AA117" s="24"/>
      <c r="AB117" s="13"/>
      <c r="AC117" s="24"/>
      <c r="AD117" s="24"/>
      <c r="AE117" s="24"/>
      <c r="AF117" s="24"/>
      <c r="AG117" s="24"/>
      <c r="AH117" s="13"/>
      <c r="AI117" s="24"/>
      <c r="AJ117" s="13"/>
      <c r="AK117" s="24"/>
      <c r="AL117" s="24"/>
      <c r="AM117" s="24"/>
      <c r="AN117" s="24"/>
      <c r="AO117" s="24"/>
      <c r="AP117" s="24"/>
      <c r="AQ117" s="24"/>
      <c r="AR117" s="88"/>
      <c r="AS117" s="88"/>
      <c r="AT117" s="88"/>
      <c r="AU117" s="88"/>
      <c r="AV117" s="88"/>
    </row>
    <row r="118" spans="1:48">
      <c r="A118" s="2"/>
      <c r="B118" s="115" t="s">
        <v>222</v>
      </c>
      <c r="C118" s="115" t="s">
        <v>225</v>
      </c>
      <c r="D118" s="88" t="s">
        <v>224</v>
      </c>
      <c r="E118" s="117"/>
      <c r="F118" s="45">
        <f t="shared" si="4"/>
        <v>0</v>
      </c>
      <c r="G118" s="47" t="e">
        <f t="shared" si="5"/>
        <v>#DIV/0!</v>
      </c>
      <c r="H118" s="24"/>
      <c r="I118" s="24"/>
      <c r="J118" s="24"/>
      <c r="K118" s="24"/>
      <c r="L118" s="24"/>
      <c r="M118" s="24"/>
      <c r="N118" s="13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13"/>
      <c r="AA118" s="24"/>
      <c r="AB118" s="13"/>
      <c r="AC118" s="24"/>
      <c r="AD118" s="24"/>
      <c r="AE118" s="24"/>
      <c r="AF118" s="24"/>
      <c r="AG118" s="24"/>
      <c r="AH118" s="13"/>
      <c r="AI118" s="24"/>
      <c r="AJ118" s="13"/>
      <c r="AK118" s="24"/>
      <c r="AL118" s="24"/>
      <c r="AM118" s="24"/>
      <c r="AN118" s="24"/>
      <c r="AO118" s="24"/>
      <c r="AP118" s="24"/>
      <c r="AQ118" s="24"/>
      <c r="AR118" s="88"/>
      <c r="AS118" s="88"/>
      <c r="AT118" s="88"/>
      <c r="AU118" s="88"/>
      <c r="AV118" s="88"/>
    </row>
    <row r="119" spans="1:48">
      <c r="A119" s="2"/>
      <c r="B119" s="115" t="s">
        <v>226</v>
      </c>
      <c r="C119" s="115" t="s">
        <v>97</v>
      </c>
      <c r="D119" s="88" t="s">
        <v>159</v>
      </c>
      <c r="E119" s="88"/>
      <c r="F119" s="45">
        <f t="shared" si="4"/>
        <v>0</v>
      </c>
      <c r="G119" s="47" t="e">
        <f t="shared" si="5"/>
        <v>#DIV/0!</v>
      </c>
      <c r="H119" s="24"/>
      <c r="I119" s="24"/>
      <c r="J119" s="24"/>
      <c r="K119" s="24"/>
      <c r="L119" s="24"/>
      <c r="M119" s="24"/>
      <c r="N119" s="13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13"/>
      <c r="AI119" s="24"/>
      <c r="AJ119" s="13"/>
      <c r="AK119" s="24"/>
      <c r="AL119" s="24"/>
      <c r="AM119" s="24"/>
      <c r="AN119" s="24"/>
      <c r="AO119" s="24"/>
      <c r="AP119" s="24"/>
      <c r="AQ119" s="24"/>
      <c r="AR119" s="88"/>
      <c r="AS119" s="88"/>
      <c r="AT119" s="88"/>
      <c r="AU119" s="88"/>
      <c r="AV119" s="88"/>
    </row>
    <row r="120" spans="1:48">
      <c r="A120" s="2"/>
      <c r="B120" s="114" t="s">
        <v>227</v>
      </c>
      <c r="C120" s="114" t="s">
        <v>20</v>
      </c>
      <c r="D120" s="116" t="s">
        <v>77</v>
      </c>
      <c r="E120" s="117"/>
      <c r="F120" s="54">
        <f t="shared" si="4"/>
        <v>0</v>
      </c>
      <c r="G120" s="55" t="e">
        <f t="shared" si="5"/>
        <v>#DIV/0!</v>
      </c>
      <c r="H120" s="70"/>
      <c r="I120" s="70"/>
      <c r="J120" s="107"/>
      <c r="K120" s="107"/>
      <c r="L120" s="107"/>
      <c r="M120" s="107"/>
      <c r="N120" s="105"/>
      <c r="O120" s="107"/>
      <c r="P120" s="107"/>
      <c r="Q120" s="107"/>
      <c r="R120" s="105"/>
      <c r="S120" s="107"/>
      <c r="T120" s="107"/>
      <c r="U120" s="107"/>
      <c r="V120" s="107"/>
      <c r="W120" s="107"/>
      <c r="X120" s="105"/>
      <c r="Y120" s="107"/>
      <c r="Z120" s="105"/>
      <c r="AA120" s="107"/>
      <c r="AB120" s="107"/>
      <c r="AC120" s="107"/>
      <c r="AD120" s="107"/>
      <c r="AE120" s="107"/>
      <c r="AF120" s="105"/>
      <c r="AG120" s="107"/>
      <c r="AH120" s="105"/>
      <c r="AI120" s="107"/>
      <c r="AJ120" s="105"/>
      <c r="AK120" s="107"/>
      <c r="AL120" s="56"/>
      <c r="AM120" s="56"/>
      <c r="AN120" s="56"/>
      <c r="AO120" s="56"/>
      <c r="AP120" s="56"/>
      <c r="AQ120" s="56"/>
      <c r="AR120" s="88"/>
      <c r="AS120" s="88"/>
      <c r="AT120" s="88"/>
      <c r="AU120" s="88"/>
      <c r="AV120" s="88"/>
    </row>
    <row r="121" spans="1:48">
      <c r="A121" s="2"/>
      <c r="B121" s="49" t="s">
        <v>96</v>
      </c>
      <c r="C121" s="49" t="s">
        <v>228</v>
      </c>
      <c r="D121" s="24" t="s">
        <v>229</v>
      </c>
      <c r="E121" s="9"/>
      <c r="F121" s="45">
        <f t="shared" si="4"/>
        <v>0</v>
      </c>
      <c r="G121" s="47" t="e">
        <f t="shared" si="5"/>
        <v>#DIV/0!</v>
      </c>
      <c r="H121" s="24"/>
      <c r="I121" s="24"/>
      <c r="J121" s="24"/>
      <c r="K121" s="24"/>
      <c r="L121" s="24"/>
      <c r="M121" s="24"/>
      <c r="N121" s="13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13"/>
      <c r="AI121" s="24"/>
      <c r="AJ121" s="13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88"/>
      <c r="AV121" s="88"/>
    </row>
    <row r="122" spans="1:48">
      <c r="A122" s="2"/>
      <c r="B122" s="49" t="s">
        <v>231</v>
      </c>
      <c r="C122" s="49" t="s">
        <v>232</v>
      </c>
      <c r="D122" s="24" t="s">
        <v>230</v>
      </c>
      <c r="E122" s="24"/>
      <c r="F122" s="45">
        <f t="shared" si="4"/>
        <v>0</v>
      </c>
      <c r="G122" s="47" t="e">
        <f t="shared" si="5"/>
        <v>#DIV/0!</v>
      </c>
      <c r="H122" s="24"/>
      <c r="I122" s="24"/>
      <c r="J122" s="24"/>
      <c r="K122" s="24"/>
      <c r="L122" s="24"/>
      <c r="M122" s="24"/>
      <c r="N122" s="13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13"/>
      <c r="AI122" s="24"/>
      <c r="AJ122" s="13"/>
      <c r="AK122" s="24"/>
      <c r="AL122" s="88"/>
      <c r="AM122" s="88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1:48">
      <c r="A123" s="2"/>
      <c r="B123" s="61" t="s">
        <v>233</v>
      </c>
      <c r="C123" s="61" t="s">
        <v>132</v>
      </c>
      <c r="D123" s="79" t="s">
        <v>234</v>
      </c>
      <c r="E123" s="9"/>
      <c r="F123" s="45">
        <f t="shared" si="4"/>
        <v>0</v>
      </c>
      <c r="G123" s="47" t="e">
        <f t="shared" si="5"/>
        <v>#DIV/0!</v>
      </c>
      <c r="H123" s="24"/>
      <c r="I123" s="24"/>
      <c r="J123" s="24"/>
      <c r="K123" s="24"/>
      <c r="L123" s="24"/>
      <c r="M123" s="24"/>
      <c r="N123" s="13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13"/>
      <c r="AA123" s="24"/>
      <c r="AB123" s="24"/>
      <c r="AC123" s="24"/>
      <c r="AD123" s="24"/>
      <c r="AE123" s="24"/>
      <c r="AF123" s="13"/>
      <c r="AG123" s="24"/>
      <c r="AH123" s="13"/>
      <c r="AI123" s="24"/>
      <c r="AJ123" s="13"/>
      <c r="AK123" s="24"/>
      <c r="AL123" s="87"/>
      <c r="AM123" s="88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1:48">
      <c r="A124" s="2"/>
      <c r="B124" s="61" t="s">
        <v>78</v>
      </c>
      <c r="C124" s="61" t="s">
        <v>236</v>
      </c>
      <c r="D124" s="79" t="s">
        <v>235</v>
      </c>
      <c r="E124" s="24"/>
      <c r="F124" s="45">
        <f t="shared" si="4"/>
        <v>0</v>
      </c>
      <c r="G124" s="47" t="e">
        <f t="shared" si="5"/>
        <v>#DIV/0!</v>
      </c>
      <c r="H124" s="24"/>
      <c r="I124" s="24"/>
      <c r="J124" s="24"/>
      <c r="K124" s="24"/>
      <c r="L124" s="24"/>
      <c r="M124" s="24"/>
      <c r="N124" s="13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13"/>
      <c r="AA124" s="24"/>
      <c r="AB124" s="24"/>
      <c r="AC124" s="24"/>
      <c r="AD124" s="24"/>
      <c r="AE124" s="24"/>
      <c r="AF124" s="13"/>
      <c r="AG124" s="24"/>
      <c r="AH124" s="13"/>
      <c r="AI124" s="24"/>
      <c r="AJ124" s="13"/>
      <c r="AK124" s="24"/>
      <c r="AL124" s="88"/>
      <c r="AM124" s="88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>
      <c r="A125" s="2"/>
      <c r="B125" s="61" t="s">
        <v>237</v>
      </c>
      <c r="C125" s="61" t="s">
        <v>99</v>
      </c>
      <c r="D125" s="79" t="s">
        <v>164</v>
      </c>
      <c r="E125" s="9"/>
      <c r="F125" s="45">
        <f t="shared" si="4"/>
        <v>0</v>
      </c>
      <c r="G125" s="47" t="e">
        <f t="shared" si="5"/>
        <v>#DIV/0!</v>
      </c>
      <c r="H125" s="12"/>
      <c r="I125" s="12"/>
      <c r="J125" s="12"/>
      <c r="K125" s="12"/>
      <c r="L125" s="4"/>
      <c r="M125" s="4"/>
      <c r="N125" s="12"/>
      <c r="O125" s="4"/>
      <c r="P125" s="4"/>
      <c r="Q125" s="4"/>
      <c r="R125" s="12"/>
      <c r="S125" s="4"/>
      <c r="T125" s="4"/>
      <c r="U125" s="4"/>
      <c r="V125" s="4"/>
      <c r="W125" s="4"/>
      <c r="X125" s="12"/>
      <c r="Y125" s="4"/>
      <c r="Z125" s="12"/>
      <c r="AA125" s="4"/>
      <c r="AB125" s="4"/>
      <c r="AC125" s="4"/>
      <c r="AD125" s="4"/>
      <c r="AE125" s="4"/>
      <c r="AF125" s="12"/>
      <c r="AG125" s="4"/>
      <c r="AH125" s="12"/>
      <c r="AI125" s="4"/>
      <c r="AJ125" s="12"/>
      <c r="AK125" s="4"/>
      <c r="AL125" s="88"/>
      <c r="AM125" s="88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>
      <c r="A126" s="2"/>
      <c r="B126" s="61" t="s">
        <v>175</v>
      </c>
      <c r="C126" s="61" t="s">
        <v>176</v>
      </c>
      <c r="D126" s="79" t="s">
        <v>93</v>
      </c>
      <c r="E126" s="24"/>
      <c r="F126" s="45">
        <f t="shared" si="4"/>
        <v>0</v>
      </c>
      <c r="G126" s="47" t="e">
        <f t="shared" si="5"/>
        <v>#DIV/0!</v>
      </c>
      <c r="H126" s="12"/>
      <c r="I126" s="12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6"/>
      <c r="AD126" s="5"/>
      <c r="AE126" s="6"/>
      <c r="AF126" s="5"/>
      <c r="AG126" s="6"/>
      <c r="AH126" s="5"/>
      <c r="AI126" s="6"/>
      <c r="AJ126" s="5"/>
      <c r="AK126" s="6"/>
      <c r="AL126" s="87"/>
      <c r="AM126" s="88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>
      <c r="A127" s="2">
        <v>124</v>
      </c>
      <c r="B127" s="1"/>
      <c r="C127" s="1"/>
      <c r="D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>
      <c r="A128" s="2">
        <v>125</v>
      </c>
      <c r="B128" s="1"/>
      <c r="C128" s="1"/>
      <c r="D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1:48">
      <c r="A129" s="2">
        <v>126</v>
      </c>
      <c r="B129" s="1"/>
      <c r="C129" s="1"/>
      <c r="D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>
      <c r="A130" s="2">
        <v>127</v>
      </c>
      <c r="B130" s="1"/>
      <c r="C130" s="1"/>
      <c r="D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>
      <c r="A131" s="2">
        <v>128</v>
      </c>
      <c r="B131" s="1"/>
      <c r="C131" s="1"/>
      <c r="D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>
      <c r="A132" s="2">
        <v>129</v>
      </c>
      <c r="B132" s="1"/>
      <c r="C132" s="1"/>
      <c r="D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>
      <c r="A133" s="2">
        <v>130</v>
      </c>
      <c r="B133" s="1"/>
      <c r="C133" s="1"/>
      <c r="D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>
      <c r="A134" s="2">
        <v>131</v>
      </c>
      <c r="B134" s="1"/>
      <c r="C134" s="1"/>
      <c r="D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>
      <c r="A135" s="2">
        <v>132</v>
      </c>
      <c r="B135" s="1"/>
      <c r="C135" s="1"/>
      <c r="D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>
      <c r="A136" s="2">
        <v>133</v>
      </c>
      <c r="B136" s="1"/>
      <c r="C136" s="1"/>
      <c r="D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>
      <c r="A137" s="2">
        <v>134</v>
      </c>
      <c r="B137" s="1"/>
      <c r="C137" s="1"/>
      <c r="D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>
      <c r="A138" s="2">
        <v>135</v>
      </c>
      <c r="B138" s="1"/>
      <c r="C138" s="1"/>
      <c r="D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>
      <c r="A139" s="2">
        <v>136</v>
      </c>
      <c r="B139" s="1"/>
      <c r="C139" s="1"/>
      <c r="D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>
      <c r="A140" s="2">
        <v>137</v>
      </c>
      <c r="B140" s="1"/>
      <c r="C140" s="1"/>
      <c r="D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>
      <c r="A141" s="2">
        <v>138</v>
      </c>
      <c r="B141" s="1"/>
      <c r="C141" s="1"/>
      <c r="D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>
      <c r="A142" s="2">
        <v>139</v>
      </c>
      <c r="B142" s="1"/>
      <c r="C142" s="1"/>
      <c r="D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>
      <c r="A143" s="2">
        <v>140</v>
      </c>
      <c r="B143" s="1"/>
      <c r="C143" s="1"/>
      <c r="D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>
      <c r="A144" s="2">
        <v>141</v>
      </c>
      <c r="B144" s="1"/>
      <c r="C144" s="1"/>
      <c r="D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>
      <c r="A145" s="2">
        <v>142</v>
      </c>
      <c r="B145" s="1"/>
      <c r="C145" s="1"/>
      <c r="D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>
      <c r="A146" s="2">
        <v>143</v>
      </c>
      <c r="B146" s="1"/>
      <c r="C146" s="1"/>
      <c r="D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1:48">
      <c r="A147" s="2">
        <v>144</v>
      </c>
      <c r="B147" s="1"/>
      <c r="C147" s="1"/>
      <c r="D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</sheetData>
  <sortState ref="A2:AV147">
    <sortCondition descending="1" ref="F2:F147"/>
  </sortState>
  <mergeCells count="4">
    <mergeCell ref="A1:G1"/>
    <mergeCell ref="H1:O1"/>
    <mergeCell ref="X1:AE1"/>
    <mergeCell ref="AF1:AM1"/>
  </mergeCells>
  <phoneticPr fontId="8" type="noConversion"/>
  <pageMargins left="0.75" right="0.75" top="1" bottom="1" header="0.5" footer="0.5"/>
  <pageSetup paperSize="9" scale="83" orientation="portrait" horizontalDpi="4294967292" verticalDpi="4294967292"/>
  <colBreaks count="2" manualBreakCount="2">
    <brk id="23" max="1048575" man="1"/>
    <brk id="31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6"/>
  <sheetViews>
    <sheetView workbookViewId="0">
      <selection activeCell="A30" sqref="A30:XFD30"/>
    </sheetView>
  </sheetViews>
  <sheetFormatPr baseColWidth="10" defaultRowHeight="18" x14ac:dyDescent="0"/>
  <cols>
    <col min="1" max="1" width="4.6640625" style="28" bestFit="1" customWidth="1"/>
    <col min="2" max="2" width="11" style="50" customWidth="1"/>
    <col min="3" max="3" width="7.83203125" style="50" customWidth="1"/>
    <col min="4" max="4" width="4.6640625" style="28" customWidth="1"/>
    <col min="5" max="5" width="3.1640625" style="28" customWidth="1"/>
    <col min="6" max="6" width="9.83203125" style="28" bestFit="1" customWidth="1"/>
    <col min="7" max="7" width="7.33203125" style="28" customWidth="1"/>
    <col min="8" max="8" width="5.33203125" style="28" customWidth="1"/>
    <col min="9" max="9" width="6" style="28" customWidth="1"/>
    <col min="10" max="10" width="5.33203125" style="28" customWidth="1"/>
    <col min="11" max="11" width="6" style="28" customWidth="1"/>
    <col min="12" max="12" width="7" style="28" customWidth="1"/>
    <col min="13" max="13" width="6" style="28" customWidth="1"/>
    <col min="14" max="14" width="5.33203125" style="67" customWidth="1"/>
    <col min="15" max="15" width="6" style="28" customWidth="1"/>
    <col min="16" max="16" width="7" style="28" customWidth="1"/>
    <col min="17" max="17" width="6" style="28" customWidth="1"/>
    <col min="18" max="18" width="5.33203125" style="28" customWidth="1"/>
    <col min="19" max="19" width="6" style="28" customWidth="1"/>
    <col min="20" max="20" width="7" style="28" customWidth="1"/>
    <col min="21" max="21" width="6" style="28" customWidth="1"/>
    <col min="22" max="22" width="5.33203125" style="28" customWidth="1"/>
    <col min="23" max="23" width="5.6640625" style="28" customWidth="1"/>
    <col min="24" max="24" width="5.33203125" style="28" customWidth="1"/>
    <col min="25" max="25" width="6.1640625" style="28" customWidth="1"/>
    <col min="26" max="26" width="5.33203125" style="28" customWidth="1"/>
    <col min="27" max="27" width="6.1640625" style="28" customWidth="1"/>
    <col min="28" max="28" width="7" style="28" customWidth="1"/>
    <col min="29" max="29" width="6.1640625" style="28" customWidth="1"/>
    <col min="30" max="30" width="5.83203125" style="28" customWidth="1"/>
    <col min="31" max="31" width="6" style="28" customWidth="1"/>
    <col min="32" max="32" width="5.33203125" style="28" bestFit="1" customWidth="1"/>
    <col min="33" max="33" width="6" style="28" customWidth="1"/>
    <col min="34" max="34" width="5.33203125" style="67" bestFit="1" customWidth="1"/>
    <col min="35" max="35" width="6" style="28" bestFit="1" customWidth="1"/>
    <col min="36" max="36" width="5.33203125" style="28" bestFit="1" customWidth="1"/>
    <col min="37" max="37" width="6" style="28" bestFit="1" customWidth="1"/>
    <col min="38" max="38" width="4.6640625" style="28" customWidth="1"/>
    <col min="39" max="39" width="6" style="28" customWidth="1"/>
    <col min="40" max="48" width="10.83203125" style="28"/>
    <col min="49" max="16384" width="10.83203125" style="1"/>
  </cols>
  <sheetData>
    <row r="1" spans="1:48">
      <c r="A1" s="137" t="s">
        <v>238</v>
      </c>
      <c r="B1" s="137"/>
      <c r="C1" s="137"/>
      <c r="D1" s="137"/>
      <c r="E1" s="137"/>
      <c r="F1" s="137"/>
      <c r="G1" s="137"/>
      <c r="H1" s="138" t="s">
        <v>0</v>
      </c>
      <c r="I1" s="139"/>
      <c r="J1" s="139"/>
      <c r="K1" s="139"/>
      <c r="L1" s="139"/>
      <c r="M1" s="139"/>
      <c r="N1" s="139"/>
      <c r="O1" s="140"/>
      <c r="P1" s="141" t="s">
        <v>1</v>
      </c>
      <c r="Q1" s="142"/>
      <c r="R1" s="142"/>
      <c r="S1" s="142"/>
      <c r="T1" s="142"/>
      <c r="U1" s="142"/>
      <c r="V1" s="142"/>
      <c r="W1" s="142"/>
      <c r="X1" s="143" t="s">
        <v>2</v>
      </c>
      <c r="Y1" s="143"/>
      <c r="Z1" s="143"/>
      <c r="AA1" s="143"/>
      <c r="AB1" s="143"/>
      <c r="AC1" s="143"/>
      <c r="AD1" s="143"/>
      <c r="AE1" s="143"/>
      <c r="AF1" s="136" t="s">
        <v>3</v>
      </c>
      <c r="AG1" s="136"/>
      <c r="AH1" s="136"/>
      <c r="AI1" s="136"/>
      <c r="AJ1" s="136"/>
      <c r="AK1" s="136"/>
      <c r="AL1" s="136"/>
      <c r="AM1" s="136"/>
    </row>
    <row r="2" spans="1:48">
      <c r="A2" s="59"/>
      <c r="B2" s="60" t="s">
        <v>4</v>
      </c>
      <c r="C2" s="60" t="s">
        <v>5</v>
      </c>
      <c r="D2" s="23" t="s">
        <v>6</v>
      </c>
      <c r="E2" s="23" t="s">
        <v>7</v>
      </c>
      <c r="F2" s="64" t="s">
        <v>8</v>
      </c>
      <c r="G2" s="46" t="s">
        <v>9</v>
      </c>
      <c r="H2" s="43">
        <v>7</v>
      </c>
      <c r="I2" s="43" t="s">
        <v>250</v>
      </c>
      <c r="J2" s="43">
        <v>14</v>
      </c>
      <c r="K2" s="43" t="s">
        <v>250</v>
      </c>
      <c r="L2" s="44">
        <v>21</v>
      </c>
      <c r="M2" s="44" t="s">
        <v>250</v>
      </c>
      <c r="N2" s="44">
        <v>28</v>
      </c>
      <c r="O2" s="44" t="s">
        <v>250</v>
      </c>
      <c r="P2" s="29">
        <v>4</v>
      </c>
      <c r="Q2" s="29" t="s">
        <v>250</v>
      </c>
      <c r="R2" s="29">
        <v>11</v>
      </c>
      <c r="S2" s="29" t="s">
        <v>250</v>
      </c>
      <c r="T2" s="29">
        <v>18</v>
      </c>
      <c r="U2" s="30" t="s">
        <v>250</v>
      </c>
      <c r="V2" s="80">
        <v>25</v>
      </c>
      <c r="W2" s="81" t="s">
        <v>250</v>
      </c>
      <c r="X2" s="35">
        <v>2</v>
      </c>
      <c r="Y2" s="82"/>
      <c r="Z2" s="35">
        <v>9</v>
      </c>
      <c r="AA2" s="35"/>
      <c r="AB2" s="36">
        <v>16</v>
      </c>
      <c r="AC2" s="82"/>
      <c r="AD2" s="83">
        <v>23</v>
      </c>
      <c r="AE2" s="82"/>
      <c r="AF2" s="40">
        <v>6</v>
      </c>
      <c r="AG2" s="41"/>
      <c r="AH2" s="134">
        <v>13</v>
      </c>
      <c r="AI2" s="41"/>
      <c r="AJ2" s="40">
        <v>20</v>
      </c>
      <c r="AK2" s="41"/>
      <c r="AL2" s="40">
        <v>27</v>
      </c>
      <c r="AM2" s="84"/>
    </row>
    <row r="3" spans="1:48" s="8" customFormat="1">
      <c r="A3" s="2">
        <v>1</v>
      </c>
      <c r="B3" s="61" t="s">
        <v>19</v>
      </c>
      <c r="C3" s="61" t="s">
        <v>20</v>
      </c>
      <c r="D3" s="79" t="s">
        <v>13</v>
      </c>
      <c r="E3" s="9">
        <v>10</v>
      </c>
      <c r="F3" s="45">
        <f>SUM(H3:AM3)-(L3+AH3)</f>
        <v>646.45999999999992</v>
      </c>
      <c r="G3" s="47">
        <f t="shared" ref="G3:G34" si="0">F3/E3</f>
        <v>64.645999999999987</v>
      </c>
      <c r="H3" s="5">
        <v>60.42</v>
      </c>
      <c r="I3" s="106" t="s">
        <v>21</v>
      </c>
      <c r="J3" s="5">
        <v>61.93</v>
      </c>
      <c r="K3" s="106" t="s">
        <v>16</v>
      </c>
      <c r="L3" s="74">
        <v>56.53</v>
      </c>
      <c r="M3" s="74" t="s">
        <v>12</v>
      </c>
      <c r="N3" s="5" t="s">
        <v>253</v>
      </c>
      <c r="O3" s="5"/>
      <c r="P3" s="5">
        <v>77.27</v>
      </c>
      <c r="Q3" s="106" t="s">
        <v>16</v>
      </c>
      <c r="R3" s="5">
        <v>62.04</v>
      </c>
      <c r="S3" s="106" t="s">
        <v>22</v>
      </c>
      <c r="T3" s="5" t="s">
        <v>253</v>
      </c>
      <c r="U3" s="5"/>
      <c r="V3" s="5">
        <v>60.83</v>
      </c>
      <c r="W3" s="106" t="s">
        <v>21</v>
      </c>
      <c r="X3" s="5">
        <v>69.77</v>
      </c>
      <c r="Y3" s="106" t="s">
        <v>21</v>
      </c>
      <c r="Z3" s="5">
        <v>68.56</v>
      </c>
      <c r="AA3" s="106" t="s">
        <v>22</v>
      </c>
      <c r="AB3" s="5">
        <v>57.55</v>
      </c>
      <c r="AC3" s="126" t="s">
        <v>16</v>
      </c>
      <c r="AD3" s="5">
        <v>66.48</v>
      </c>
      <c r="AE3" s="126" t="s">
        <v>22</v>
      </c>
      <c r="AF3" s="13">
        <v>61.61</v>
      </c>
      <c r="AG3" s="24" t="s">
        <v>194</v>
      </c>
      <c r="AH3" s="74">
        <v>53.7</v>
      </c>
      <c r="AI3" s="98" t="s">
        <v>194</v>
      </c>
      <c r="AJ3" s="5"/>
      <c r="AK3" s="6"/>
      <c r="AL3" s="85"/>
      <c r="AM3" s="24"/>
      <c r="AN3" s="24"/>
      <c r="AO3" s="24"/>
      <c r="AP3" s="24"/>
      <c r="AQ3" s="24"/>
      <c r="AR3" s="24"/>
      <c r="AS3" s="24"/>
      <c r="AT3" s="24"/>
      <c r="AU3" s="24"/>
      <c r="AV3" s="24"/>
    </row>
    <row r="4" spans="1:48" s="8" customFormat="1">
      <c r="A4" s="2">
        <v>2</v>
      </c>
      <c r="B4" s="61" t="s">
        <v>25</v>
      </c>
      <c r="C4" s="61" t="s">
        <v>26</v>
      </c>
      <c r="D4" s="79" t="s">
        <v>16</v>
      </c>
      <c r="E4" s="9">
        <v>10</v>
      </c>
      <c r="F4" s="45">
        <f>SUM(H4:AM4)-(X4+AD4+AF4)</f>
        <v>618.30999999999983</v>
      </c>
      <c r="G4" s="47">
        <f t="shared" si="0"/>
        <v>61.830999999999982</v>
      </c>
      <c r="H4" s="5">
        <v>55.99</v>
      </c>
      <c r="I4" s="106" t="s">
        <v>27</v>
      </c>
      <c r="J4" s="5">
        <v>61.93</v>
      </c>
      <c r="K4" s="106" t="s">
        <v>13</v>
      </c>
      <c r="L4" s="5">
        <v>61.93</v>
      </c>
      <c r="M4" s="106" t="s">
        <v>27</v>
      </c>
      <c r="N4" s="5">
        <v>63.54</v>
      </c>
      <c r="O4" s="5" t="s">
        <v>21</v>
      </c>
      <c r="P4" s="12">
        <v>77.27</v>
      </c>
      <c r="Q4" s="127" t="s">
        <v>13</v>
      </c>
      <c r="R4" s="5">
        <v>59.09</v>
      </c>
      <c r="S4" s="5" t="s">
        <v>12</v>
      </c>
      <c r="T4" s="5">
        <v>54.96</v>
      </c>
      <c r="U4" s="5" t="s">
        <v>21</v>
      </c>
      <c r="V4" s="5">
        <v>65.63</v>
      </c>
      <c r="W4" s="106" t="s">
        <v>27</v>
      </c>
      <c r="X4" s="74">
        <v>44.79</v>
      </c>
      <c r="Y4" s="74" t="s">
        <v>76</v>
      </c>
      <c r="Z4" s="5">
        <v>60.42</v>
      </c>
      <c r="AA4" s="5" t="s">
        <v>12</v>
      </c>
      <c r="AB4" s="5">
        <v>57.55</v>
      </c>
      <c r="AC4" s="126" t="s">
        <v>13</v>
      </c>
      <c r="AD4" s="74">
        <v>54.55</v>
      </c>
      <c r="AE4" s="98" t="s">
        <v>27</v>
      </c>
      <c r="AF4" s="74">
        <v>53.27</v>
      </c>
      <c r="AG4" s="98" t="s">
        <v>27</v>
      </c>
      <c r="AH4" s="5" t="s">
        <v>253</v>
      </c>
      <c r="AI4" s="6"/>
      <c r="AJ4" s="5"/>
      <c r="AK4" s="6"/>
      <c r="AL4" s="85"/>
      <c r="AM4" s="24"/>
      <c r="AN4" s="24"/>
      <c r="AO4" s="24"/>
      <c r="AP4" s="24"/>
      <c r="AQ4" s="24"/>
      <c r="AR4" s="24"/>
      <c r="AS4" s="24"/>
      <c r="AT4" s="24"/>
      <c r="AU4" s="24"/>
      <c r="AV4" s="24"/>
    </row>
    <row r="5" spans="1:48" s="8" customFormat="1">
      <c r="A5" s="2">
        <v>3</v>
      </c>
      <c r="B5" s="61" t="s">
        <v>28</v>
      </c>
      <c r="C5" s="61" t="s">
        <v>29</v>
      </c>
      <c r="D5" s="79" t="s">
        <v>30</v>
      </c>
      <c r="E5" s="24">
        <v>10</v>
      </c>
      <c r="F5" s="45">
        <f>SUM(H5:AM5)-(P5+AB5)</f>
        <v>597.78</v>
      </c>
      <c r="G5" s="47">
        <f t="shared" si="0"/>
        <v>59.777999999999999</v>
      </c>
      <c r="H5" s="5"/>
      <c r="I5" s="5"/>
      <c r="J5" s="5">
        <v>58.24</v>
      </c>
      <c r="K5" s="106" t="s">
        <v>31</v>
      </c>
      <c r="L5" s="5">
        <v>63.8</v>
      </c>
      <c r="M5" s="106" t="s">
        <v>31</v>
      </c>
      <c r="N5" s="5">
        <v>67.08</v>
      </c>
      <c r="O5" s="5" t="s">
        <v>34</v>
      </c>
      <c r="P5" s="74">
        <v>41.88</v>
      </c>
      <c r="Q5" s="74" t="s">
        <v>31</v>
      </c>
      <c r="R5" s="5">
        <v>57.32</v>
      </c>
      <c r="S5" s="5" t="s">
        <v>38</v>
      </c>
      <c r="T5" s="5">
        <v>63.07</v>
      </c>
      <c r="U5" s="5" t="s">
        <v>32</v>
      </c>
      <c r="V5" s="5">
        <v>58.75</v>
      </c>
      <c r="W5" s="5" t="s">
        <v>12</v>
      </c>
      <c r="X5" s="5">
        <v>53.64</v>
      </c>
      <c r="Y5" s="5" t="s">
        <v>32</v>
      </c>
      <c r="Z5" s="5">
        <v>54.92</v>
      </c>
      <c r="AA5" s="5" t="s">
        <v>23</v>
      </c>
      <c r="AB5" s="74">
        <v>53.13</v>
      </c>
      <c r="AC5" s="98" t="s">
        <v>32</v>
      </c>
      <c r="AD5" s="5">
        <v>53.6</v>
      </c>
      <c r="AE5" s="6" t="s">
        <v>251</v>
      </c>
      <c r="AF5" s="5" t="s">
        <v>253</v>
      </c>
      <c r="AG5" s="6"/>
      <c r="AH5" s="5">
        <v>67.36</v>
      </c>
      <c r="AI5" s="6" t="s">
        <v>43</v>
      </c>
      <c r="AJ5" s="5"/>
      <c r="AK5" s="6"/>
      <c r="AL5" s="85"/>
      <c r="AM5" s="24"/>
      <c r="AN5" s="24"/>
      <c r="AO5" s="24"/>
      <c r="AP5" s="24"/>
      <c r="AQ5" s="24"/>
      <c r="AR5" s="24"/>
      <c r="AS5" s="24"/>
      <c r="AT5" s="24"/>
      <c r="AU5" s="24"/>
      <c r="AV5" s="24"/>
    </row>
    <row r="6" spans="1:48" s="8" customFormat="1">
      <c r="A6" s="2">
        <v>4</v>
      </c>
      <c r="B6" s="61" t="s">
        <v>134</v>
      </c>
      <c r="C6" s="61" t="s">
        <v>135</v>
      </c>
      <c r="D6" s="79" t="s">
        <v>45</v>
      </c>
      <c r="E6" s="24">
        <v>10</v>
      </c>
      <c r="F6" s="45">
        <f>SUM(H6:AM6)-(V6+0)</f>
        <v>589.04000000000008</v>
      </c>
      <c r="G6" s="47">
        <f t="shared" si="0"/>
        <v>58.904000000000011</v>
      </c>
      <c r="H6" s="5"/>
      <c r="I6" s="5"/>
      <c r="J6" s="5">
        <v>59.38</v>
      </c>
      <c r="K6" s="5" t="s">
        <v>33</v>
      </c>
      <c r="L6" s="5">
        <v>57.95</v>
      </c>
      <c r="M6" s="5" t="s">
        <v>33</v>
      </c>
      <c r="N6" s="5">
        <v>52.95</v>
      </c>
      <c r="O6" s="5" t="s">
        <v>41</v>
      </c>
      <c r="P6" s="5">
        <v>63.64</v>
      </c>
      <c r="Q6" s="5" t="s">
        <v>43</v>
      </c>
      <c r="R6" s="5">
        <v>52.02</v>
      </c>
      <c r="S6" s="106" t="s">
        <v>136</v>
      </c>
      <c r="T6" s="5">
        <v>71.489999999999995</v>
      </c>
      <c r="U6" s="106" t="s">
        <v>136</v>
      </c>
      <c r="V6" s="74">
        <v>48.75</v>
      </c>
      <c r="W6" s="74" t="s">
        <v>136</v>
      </c>
      <c r="X6" s="5">
        <v>50.21</v>
      </c>
      <c r="Y6" s="106" t="s">
        <v>136</v>
      </c>
      <c r="Z6" s="5">
        <v>66.099999999999994</v>
      </c>
      <c r="AA6" s="5" t="s">
        <v>41</v>
      </c>
      <c r="AB6" s="5">
        <v>52.34</v>
      </c>
      <c r="AC6" s="6" t="s">
        <v>18</v>
      </c>
      <c r="AD6" s="5" t="s">
        <v>253</v>
      </c>
      <c r="AE6" s="6"/>
      <c r="AF6" s="5" t="s">
        <v>253</v>
      </c>
      <c r="AG6" s="6"/>
      <c r="AH6" s="5">
        <v>62.96</v>
      </c>
      <c r="AI6" s="6" t="s">
        <v>41</v>
      </c>
      <c r="AJ6" s="5"/>
      <c r="AK6" s="6"/>
      <c r="AL6" s="85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48" s="8" customFormat="1">
      <c r="A7" s="2">
        <v>5</v>
      </c>
      <c r="B7" s="61" t="s">
        <v>39</v>
      </c>
      <c r="C7" s="61" t="s">
        <v>40</v>
      </c>
      <c r="D7" s="79" t="s">
        <v>41</v>
      </c>
      <c r="E7" s="24">
        <v>10</v>
      </c>
      <c r="F7" s="45">
        <f>SUM(H7:AM7)-(J7+L7+AF7)</f>
        <v>557.92000000000007</v>
      </c>
      <c r="G7" s="47">
        <f t="shared" si="0"/>
        <v>55.792000000000009</v>
      </c>
      <c r="H7" s="5">
        <v>51.82</v>
      </c>
      <c r="I7" s="5" t="s">
        <v>43</v>
      </c>
      <c r="J7" s="74">
        <v>44.27</v>
      </c>
      <c r="K7" s="74" t="s">
        <v>42</v>
      </c>
      <c r="L7" s="74">
        <v>48.86</v>
      </c>
      <c r="M7" s="74" t="s">
        <v>44</v>
      </c>
      <c r="N7" s="5">
        <v>52.95</v>
      </c>
      <c r="O7" s="5" t="s">
        <v>45</v>
      </c>
      <c r="P7" s="5">
        <v>51.62</v>
      </c>
      <c r="Q7" s="5" t="s">
        <v>55</v>
      </c>
      <c r="R7" s="5" t="s">
        <v>253</v>
      </c>
      <c r="S7" s="5"/>
      <c r="T7" s="5">
        <v>51.86</v>
      </c>
      <c r="U7" s="5" t="s">
        <v>44</v>
      </c>
      <c r="V7" s="5">
        <v>50.63</v>
      </c>
      <c r="W7" s="5" t="s">
        <v>43</v>
      </c>
      <c r="X7" s="5">
        <v>57.5</v>
      </c>
      <c r="Y7" s="5" t="s">
        <v>42</v>
      </c>
      <c r="Z7" s="5">
        <v>66.099999999999994</v>
      </c>
      <c r="AA7" s="5" t="s">
        <v>45</v>
      </c>
      <c r="AB7" s="5">
        <v>53.39</v>
      </c>
      <c r="AC7" s="6" t="s">
        <v>42</v>
      </c>
      <c r="AD7" s="5">
        <v>59.09</v>
      </c>
      <c r="AE7" s="6" t="s">
        <v>31</v>
      </c>
      <c r="AF7" s="74">
        <v>47.62</v>
      </c>
      <c r="AG7" s="98" t="s">
        <v>42</v>
      </c>
      <c r="AH7" s="5">
        <v>62.96</v>
      </c>
      <c r="AI7" s="6" t="s">
        <v>45</v>
      </c>
      <c r="AJ7" s="5"/>
      <c r="AK7" s="6"/>
      <c r="AL7" s="85"/>
      <c r="AM7" s="24"/>
      <c r="AN7" s="24"/>
      <c r="AO7" s="24"/>
      <c r="AP7" s="24"/>
      <c r="AQ7" s="24"/>
      <c r="AR7" s="24"/>
      <c r="AS7" s="24"/>
      <c r="AT7" s="24"/>
      <c r="AU7" s="24"/>
      <c r="AV7" s="24"/>
    </row>
    <row r="8" spans="1:48" s="8" customFormat="1">
      <c r="A8" s="2">
        <v>6</v>
      </c>
      <c r="B8" s="61" t="s">
        <v>46</v>
      </c>
      <c r="C8" s="61" t="s">
        <v>47</v>
      </c>
      <c r="D8" s="79" t="s">
        <v>44</v>
      </c>
      <c r="E8" s="9">
        <v>10</v>
      </c>
      <c r="F8" s="45">
        <f>SUM(H8:AM8)-(L8+Z8+AD8+N8)</f>
        <v>556.93999999999994</v>
      </c>
      <c r="G8" s="47">
        <f t="shared" si="0"/>
        <v>55.693999999999996</v>
      </c>
      <c r="H8" s="5">
        <v>51.3</v>
      </c>
      <c r="I8" s="5" t="s">
        <v>42</v>
      </c>
      <c r="J8" s="5">
        <v>62.5</v>
      </c>
      <c r="K8" s="5" t="s">
        <v>34</v>
      </c>
      <c r="L8" s="74">
        <v>48.86</v>
      </c>
      <c r="M8" s="74" t="s">
        <v>41</v>
      </c>
      <c r="N8" s="76">
        <v>49.09</v>
      </c>
      <c r="O8" s="75" t="s">
        <v>42</v>
      </c>
      <c r="P8" s="5">
        <v>50.32</v>
      </c>
      <c r="Q8" s="5" t="s">
        <v>180</v>
      </c>
      <c r="R8" s="5">
        <v>54.29</v>
      </c>
      <c r="S8" s="5" t="s">
        <v>43</v>
      </c>
      <c r="T8" s="5">
        <v>51.86</v>
      </c>
      <c r="U8" s="5" t="s">
        <v>41</v>
      </c>
      <c r="V8" s="5">
        <v>60.47</v>
      </c>
      <c r="W8" s="5" t="s">
        <v>300</v>
      </c>
      <c r="X8" s="5">
        <v>62.27</v>
      </c>
      <c r="Y8" s="5" t="s">
        <v>43</v>
      </c>
      <c r="Z8" s="74">
        <v>39.770000000000003</v>
      </c>
      <c r="AA8" s="74" t="s">
        <v>48</v>
      </c>
      <c r="AB8" s="5">
        <v>62.24</v>
      </c>
      <c r="AC8" s="6" t="s">
        <v>242</v>
      </c>
      <c r="AD8" s="74">
        <v>37.880000000000003</v>
      </c>
      <c r="AE8" s="98" t="s">
        <v>42</v>
      </c>
      <c r="AF8" s="5">
        <v>52.38</v>
      </c>
      <c r="AG8" s="6" t="s">
        <v>51</v>
      </c>
      <c r="AH8" s="5">
        <v>49.31</v>
      </c>
      <c r="AI8" s="6" t="s">
        <v>300</v>
      </c>
      <c r="AJ8" s="5"/>
      <c r="AK8" s="6"/>
      <c r="AL8" s="85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spans="1:48" s="8" customFormat="1">
      <c r="A9" s="2">
        <v>7</v>
      </c>
      <c r="B9" s="61" t="s">
        <v>80</v>
      </c>
      <c r="C9" s="61" t="s">
        <v>81</v>
      </c>
      <c r="D9" s="79" t="s">
        <v>48</v>
      </c>
      <c r="E9" s="9">
        <v>10</v>
      </c>
      <c r="F9" s="45">
        <f>SUM(H9:AM9)-(Z9+0)</f>
        <v>537.70999999999992</v>
      </c>
      <c r="G9" s="47">
        <f t="shared" si="0"/>
        <v>53.770999999999994</v>
      </c>
      <c r="H9" s="5">
        <v>48.96</v>
      </c>
      <c r="I9" s="5" t="s">
        <v>83</v>
      </c>
      <c r="J9" s="5">
        <v>55.47</v>
      </c>
      <c r="K9" s="5" t="s">
        <v>83</v>
      </c>
      <c r="L9" s="5"/>
      <c r="M9" s="5"/>
      <c r="N9" s="5" t="s">
        <v>253</v>
      </c>
      <c r="O9" s="5"/>
      <c r="P9" s="5">
        <v>47.73</v>
      </c>
      <c r="Q9" s="5" t="s">
        <v>37</v>
      </c>
      <c r="R9" s="5" t="s">
        <v>253</v>
      </c>
      <c r="S9" s="5"/>
      <c r="T9" s="5">
        <v>53.79</v>
      </c>
      <c r="U9" s="5" t="s">
        <v>173</v>
      </c>
      <c r="V9" s="5">
        <v>57.71</v>
      </c>
      <c r="W9" s="5" t="s">
        <v>82</v>
      </c>
      <c r="X9" s="5">
        <v>59.09</v>
      </c>
      <c r="Y9" s="5" t="s">
        <v>55</v>
      </c>
      <c r="Z9" s="74">
        <v>39.770000000000003</v>
      </c>
      <c r="AA9" s="74" t="s">
        <v>44</v>
      </c>
      <c r="AB9" s="5">
        <v>59.64</v>
      </c>
      <c r="AC9" s="6" t="s">
        <v>82</v>
      </c>
      <c r="AD9" s="5">
        <v>57.77</v>
      </c>
      <c r="AE9" s="6" t="s">
        <v>300</v>
      </c>
      <c r="AF9" s="5">
        <v>49.4</v>
      </c>
      <c r="AG9" s="6" t="s">
        <v>173</v>
      </c>
      <c r="AH9" s="5">
        <v>48.15</v>
      </c>
      <c r="AI9" s="6" t="s">
        <v>82</v>
      </c>
      <c r="AJ9" s="5"/>
      <c r="AK9" s="6"/>
      <c r="AL9" s="85"/>
      <c r="AM9" s="24"/>
      <c r="AN9" s="24"/>
      <c r="AO9" s="24"/>
      <c r="AP9" s="24"/>
      <c r="AQ9" s="24"/>
      <c r="AR9" s="24"/>
      <c r="AS9" s="24"/>
      <c r="AT9" s="24"/>
      <c r="AU9" s="24"/>
      <c r="AV9" s="24"/>
    </row>
    <row r="10" spans="1:48" s="8" customFormat="1">
      <c r="A10" s="2">
        <v>8</v>
      </c>
      <c r="B10" s="61" t="s">
        <v>10</v>
      </c>
      <c r="C10" s="61" t="s">
        <v>11</v>
      </c>
      <c r="D10" s="79" t="s">
        <v>12</v>
      </c>
      <c r="E10" s="9">
        <v>9</v>
      </c>
      <c r="F10" s="45">
        <f>SUM(H10:AM10)-(0+0)</f>
        <v>522.65000000000009</v>
      </c>
      <c r="G10" s="47">
        <f t="shared" si="0"/>
        <v>58.07222222222223</v>
      </c>
      <c r="H10" s="5"/>
      <c r="I10" s="5"/>
      <c r="J10" s="5">
        <v>58.52</v>
      </c>
      <c r="K10" s="5" t="s">
        <v>15</v>
      </c>
      <c r="L10" s="5">
        <v>56.53</v>
      </c>
      <c r="M10" s="5" t="s">
        <v>13</v>
      </c>
      <c r="N10" s="5">
        <v>52.08</v>
      </c>
      <c r="O10" s="5" t="s">
        <v>31</v>
      </c>
      <c r="P10" s="5">
        <v>63.96</v>
      </c>
      <c r="Q10" s="5" t="s">
        <v>263</v>
      </c>
      <c r="R10" s="5">
        <v>59.09</v>
      </c>
      <c r="S10" s="5" t="s">
        <v>16</v>
      </c>
      <c r="T10" s="5" t="s">
        <v>253</v>
      </c>
      <c r="U10" s="5"/>
      <c r="V10" s="5">
        <v>58.75</v>
      </c>
      <c r="W10" s="5" t="s">
        <v>30</v>
      </c>
      <c r="X10" s="5" t="s">
        <v>253</v>
      </c>
      <c r="Y10" s="5"/>
      <c r="Z10" s="5">
        <v>60.42</v>
      </c>
      <c r="AA10" s="5" t="s">
        <v>16</v>
      </c>
      <c r="AB10" s="5" t="s">
        <v>253</v>
      </c>
      <c r="AC10" s="6"/>
      <c r="AD10" s="5" t="s">
        <v>253</v>
      </c>
      <c r="AE10" s="6"/>
      <c r="AF10" s="5">
        <v>63.99</v>
      </c>
      <c r="AG10" s="6" t="s">
        <v>32</v>
      </c>
      <c r="AH10" s="5">
        <v>49.31</v>
      </c>
      <c r="AI10" s="6" t="s">
        <v>32</v>
      </c>
      <c r="AJ10" s="5"/>
      <c r="AK10" s="6"/>
      <c r="AL10" s="85"/>
      <c r="AM10" s="24"/>
      <c r="AN10" s="24"/>
      <c r="AO10" s="24"/>
      <c r="AP10" s="24"/>
      <c r="AQ10" s="24"/>
      <c r="AR10" s="24"/>
      <c r="AS10" s="24"/>
      <c r="AT10" s="24"/>
      <c r="AU10" s="24"/>
      <c r="AV10" s="24"/>
    </row>
    <row r="11" spans="1:48" s="8" customFormat="1">
      <c r="A11" s="2">
        <v>9</v>
      </c>
      <c r="B11" s="61" t="s">
        <v>140</v>
      </c>
      <c r="C11" s="61" t="s">
        <v>141</v>
      </c>
      <c r="D11" s="79" t="s">
        <v>43</v>
      </c>
      <c r="E11" s="9">
        <v>9</v>
      </c>
      <c r="F11" s="45">
        <f>SUM(H11:AM11)-(0+0)</f>
        <v>516.96</v>
      </c>
      <c r="G11" s="47">
        <f t="shared" si="0"/>
        <v>57.440000000000005</v>
      </c>
      <c r="H11" s="5">
        <v>51.82</v>
      </c>
      <c r="I11" s="5" t="s">
        <v>41</v>
      </c>
      <c r="J11" s="5"/>
      <c r="K11" s="5"/>
      <c r="L11" s="5">
        <v>55.97</v>
      </c>
      <c r="M11" s="5" t="s">
        <v>42</v>
      </c>
      <c r="N11" s="5">
        <v>62.5</v>
      </c>
      <c r="O11" s="5" t="s">
        <v>254</v>
      </c>
      <c r="P11" s="13">
        <v>63.64</v>
      </c>
      <c r="Q11" s="24" t="s">
        <v>45</v>
      </c>
      <c r="R11" s="13">
        <v>54.29</v>
      </c>
      <c r="S11" s="24" t="s">
        <v>44</v>
      </c>
      <c r="T11" s="13">
        <v>48.48</v>
      </c>
      <c r="U11" s="24" t="s">
        <v>52</v>
      </c>
      <c r="V11" s="13">
        <v>50.63</v>
      </c>
      <c r="W11" s="24" t="s">
        <v>41</v>
      </c>
      <c r="X11" s="13">
        <v>62.27</v>
      </c>
      <c r="Y11" s="24" t="s">
        <v>44</v>
      </c>
      <c r="Z11" s="24" t="s">
        <v>253</v>
      </c>
      <c r="AA11" s="24"/>
      <c r="AB11" s="24" t="s">
        <v>253</v>
      </c>
      <c r="AC11" s="24"/>
      <c r="AD11" s="24" t="s">
        <v>253</v>
      </c>
      <c r="AE11" s="24"/>
      <c r="AF11" s="24"/>
      <c r="AG11" s="24"/>
      <c r="AH11" s="13">
        <v>67.36</v>
      </c>
      <c r="AI11" s="24" t="s">
        <v>30</v>
      </c>
      <c r="AJ11" s="24"/>
      <c r="AK11" s="24"/>
      <c r="AL11" s="86"/>
      <c r="AM11" s="24"/>
      <c r="AN11" s="24"/>
      <c r="AO11" s="24"/>
      <c r="AP11" s="24"/>
      <c r="AQ11" s="24"/>
      <c r="AR11" s="24"/>
      <c r="AS11" s="24"/>
      <c r="AT11" s="24"/>
      <c r="AU11" s="24"/>
      <c r="AV11" s="24"/>
    </row>
    <row r="12" spans="1:48" s="8" customFormat="1">
      <c r="A12" s="2">
        <v>10</v>
      </c>
      <c r="B12" s="61" t="s">
        <v>39</v>
      </c>
      <c r="C12" s="61" t="s">
        <v>66</v>
      </c>
      <c r="D12" s="79" t="s">
        <v>42</v>
      </c>
      <c r="E12" s="24">
        <v>10</v>
      </c>
      <c r="F12" s="45">
        <f>SUM(H12:AM12)-(V12+AD12)</f>
        <v>511.42999999999995</v>
      </c>
      <c r="G12" s="47">
        <f t="shared" si="0"/>
        <v>51.142999999999994</v>
      </c>
      <c r="H12" s="13">
        <v>51.3</v>
      </c>
      <c r="I12" s="5" t="s">
        <v>44</v>
      </c>
      <c r="J12" s="5">
        <v>44.27</v>
      </c>
      <c r="K12" s="5" t="s">
        <v>41</v>
      </c>
      <c r="L12" s="5">
        <v>55.97</v>
      </c>
      <c r="M12" s="5" t="s">
        <v>43</v>
      </c>
      <c r="N12" s="5">
        <v>49.09</v>
      </c>
      <c r="O12" s="5" t="s">
        <v>44</v>
      </c>
      <c r="P12" s="5" t="s">
        <v>253</v>
      </c>
      <c r="Q12" s="5"/>
      <c r="R12" s="5" t="s">
        <v>253</v>
      </c>
      <c r="S12" s="5"/>
      <c r="T12" s="5">
        <v>53.6</v>
      </c>
      <c r="U12" s="5" t="s">
        <v>27</v>
      </c>
      <c r="V12" s="74">
        <v>43.96</v>
      </c>
      <c r="W12" s="74" t="s">
        <v>67</v>
      </c>
      <c r="X12" s="11">
        <v>57.5</v>
      </c>
      <c r="Y12" s="8" t="s">
        <v>41</v>
      </c>
      <c r="Z12" s="5">
        <v>45.45</v>
      </c>
      <c r="AA12" s="5" t="s">
        <v>27</v>
      </c>
      <c r="AB12" s="5">
        <v>53.39</v>
      </c>
      <c r="AC12" s="6" t="s">
        <v>41</v>
      </c>
      <c r="AD12" s="74">
        <v>37.880000000000003</v>
      </c>
      <c r="AE12" s="98" t="s">
        <v>44</v>
      </c>
      <c r="AF12" s="5">
        <v>47.62</v>
      </c>
      <c r="AG12" s="6" t="s">
        <v>41</v>
      </c>
      <c r="AH12" s="5">
        <v>53.24</v>
      </c>
      <c r="AI12" s="6" t="s">
        <v>27</v>
      </c>
      <c r="AJ12" s="6"/>
      <c r="AK12" s="6"/>
      <c r="AL12" s="85"/>
      <c r="AM12" s="24"/>
      <c r="AN12" s="24"/>
      <c r="AO12" s="24"/>
      <c r="AP12" s="24"/>
      <c r="AQ12" s="24"/>
      <c r="AR12" s="24"/>
      <c r="AS12" s="24"/>
      <c r="AT12" s="24"/>
      <c r="AU12" s="24"/>
      <c r="AV12" s="24"/>
    </row>
    <row r="13" spans="1:48" s="8" customFormat="1">
      <c r="A13" s="2">
        <v>11</v>
      </c>
      <c r="B13" s="61" t="s">
        <v>170</v>
      </c>
      <c r="C13" s="61" t="s">
        <v>171</v>
      </c>
      <c r="D13" s="79" t="s">
        <v>172</v>
      </c>
      <c r="E13" s="9">
        <v>9</v>
      </c>
      <c r="F13" s="45">
        <f>SUM(H13:AM13)-(H13+0)</f>
        <v>501.29</v>
      </c>
      <c r="G13" s="47">
        <f t="shared" si="0"/>
        <v>55.698888888888888</v>
      </c>
      <c r="H13" s="74">
        <v>58.07</v>
      </c>
      <c r="I13" s="74" t="s">
        <v>173</v>
      </c>
      <c r="J13" s="5">
        <v>65.06</v>
      </c>
      <c r="K13" s="5" t="s">
        <v>173</v>
      </c>
      <c r="L13" s="5">
        <v>60.42</v>
      </c>
      <c r="M13" s="5" t="s">
        <v>173</v>
      </c>
      <c r="N13" s="5">
        <v>62.5</v>
      </c>
      <c r="O13" s="5" t="s">
        <v>82</v>
      </c>
      <c r="P13" s="5">
        <v>51.19</v>
      </c>
      <c r="Q13" s="5" t="s">
        <v>82</v>
      </c>
      <c r="R13" s="5">
        <v>59.72</v>
      </c>
      <c r="S13" s="5" t="s">
        <v>173</v>
      </c>
      <c r="T13" s="5">
        <v>50.76</v>
      </c>
      <c r="U13" s="5" t="s">
        <v>82</v>
      </c>
      <c r="V13" s="5" t="s">
        <v>253</v>
      </c>
      <c r="W13" s="5"/>
      <c r="X13" s="5" t="s">
        <v>253</v>
      </c>
      <c r="Y13" s="5"/>
      <c r="Z13" s="5" t="s">
        <v>253</v>
      </c>
      <c r="AA13" s="5"/>
      <c r="AB13" s="5" t="s">
        <v>253</v>
      </c>
      <c r="AC13" s="6"/>
      <c r="AD13" s="5">
        <v>47.73</v>
      </c>
      <c r="AE13" s="6" t="s">
        <v>262</v>
      </c>
      <c r="AF13" s="5">
        <v>52.98</v>
      </c>
      <c r="AG13" s="6" t="s">
        <v>136</v>
      </c>
      <c r="AH13" s="5">
        <v>50.93</v>
      </c>
      <c r="AI13" s="6" t="s">
        <v>136</v>
      </c>
      <c r="AJ13" s="5"/>
      <c r="AK13" s="6"/>
      <c r="AL13" s="85"/>
      <c r="AM13" s="24"/>
      <c r="AN13" s="24"/>
      <c r="AO13" s="24"/>
      <c r="AP13" s="24"/>
      <c r="AQ13" s="24"/>
      <c r="AR13" s="24"/>
      <c r="AS13" s="24"/>
      <c r="AT13" s="24"/>
      <c r="AU13" s="24"/>
      <c r="AV13" s="24"/>
    </row>
    <row r="14" spans="1:48" s="8" customFormat="1">
      <c r="A14" s="2">
        <v>12</v>
      </c>
      <c r="B14" s="58" t="s">
        <v>78</v>
      </c>
      <c r="C14" s="58" t="s">
        <v>203</v>
      </c>
      <c r="D14" s="2" t="s">
        <v>82</v>
      </c>
      <c r="E14" s="24">
        <v>9</v>
      </c>
      <c r="F14" s="45">
        <f>SUM(H14:AM14)-(0+0)</f>
        <v>500.05999999999995</v>
      </c>
      <c r="G14" s="47">
        <f t="shared" si="0"/>
        <v>55.562222222222218</v>
      </c>
      <c r="H14" s="5"/>
      <c r="I14" s="5"/>
      <c r="J14" s="5"/>
      <c r="K14" s="5"/>
      <c r="L14" s="5">
        <v>66.48</v>
      </c>
      <c r="M14" s="5" t="s">
        <v>251</v>
      </c>
      <c r="N14" s="5">
        <v>62.05</v>
      </c>
      <c r="O14" s="106" t="s">
        <v>172</v>
      </c>
      <c r="P14" s="13">
        <v>51.19</v>
      </c>
      <c r="Q14" s="106" t="s">
        <v>172</v>
      </c>
      <c r="R14" s="24" t="s">
        <v>253</v>
      </c>
      <c r="S14" s="24"/>
      <c r="T14" s="13">
        <v>50.76</v>
      </c>
      <c r="U14" s="106" t="s">
        <v>172</v>
      </c>
      <c r="V14" s="13">
        <v>57.71</v>
      </c>
      <c r="W14" s="24" t="s">
        <v>48</v>
      </c>
      <c r="X14" s="5">
        <v>59.38</v>
      </c>
      <c r="Y14" s="5" t="s">
        <v>251</v>
      </c>
      <c r="Z14" s="13">
        <v>44.7</v>
      </c>
      <c r="AA14" s="24" t="s">
        <v>251</v>
      </c>
      <c r="AB14" s="13">
        <v>59.64</v>
      </c>
      <c r="AC14" s="24" t="s">
        <v>48</v>
      </c>
      <c r="AD14" s="24" t="s">
        <v>253</v>
      </c>
      <c r="AE14" s="24"/>
      <c r="AF14" s="24" t="s">
        <v>253</v>
      </c>
      <c r="AG14" s="24"/>
      <c r="AH14" s="13">
        <v>48.15</v>
      </c>
      <c r="AI14" s="24" t="s">
        <v>48</v>
      </c>
      <c r="AJ14" s="24"/>
      <c r="AK14" s="24"/>
      <c r="AL14" s="86"/>
      <c r="AM14" s="24"/>
      <c r="AN14" s="24"/>
      <c r="AO14" s="24"/>
      <c r="AP14" s="24"/>
      <c r="AQ14" s="24"/>
      <c r="AR14" s="24"/>
      <c r="AS14" s="24"/>
      <c r="AT14" s="24"/>
      <c r="AU14" s="24"/>
      <c r="AV14" s="24"/>
    </row>
    <row r="15" spans="1:48" s="8" customFormat="1">
      <c r="A15" s="2">
        <v>13</v>
      </c>
      <c r="B15" s="61" t="s">
        <v>53</v>
      </c>
      <c r="C15" s="61" t="s">
        <v>54</v>
      </c>
      <c r="D15" s="79" t="s">
        <v>55</v>
      </c>
      <c r="E15" s="9">
        <v>10</v>
      </c>
      <c r="F15" s="45">
        <f>SUM(H15:AM15)-(N15+T15+J15+Z15)</f>
        <v>499.64</v>
      </c>
      <c r="G15" s="47">
        <f t="shared" si="0"/>
        <v>49.963999999999999</v>
      </c>
      <c r="H15" s="48">
        <v>52.6</v>
      </c>
      <c r="I15" s="5" t="s">
        <v>51</v>
      </c>
      <c r="J15" s="74">
        <v>42.61</v>
      </c>
      <c r="K15" s="74" t="s">
        <v>56</v>
      </c>
      <c r="L15" s="5">
        <v>45.45</v>
      </c>
      <c r="M15" s="5" t="s">
        <v>51</v>
      </c>
      <c r="N15" s="74">
        <v>40</v>
      </c>
      <c r="O15" s="74" t="s">
        <v>51</v>
      </c>
      <c r="P15" s="13">
        <v>51.62</v>
      </c>
      <c r="Q15" s="24" t="s">
        <v>41</v>
      </c>
      <c r="R15" s="13">
        <v>56.31</v>
      </c>
      <c r="S15" s="24" t="s">
        <v>51</v>
      </c>
      <c r="T15" s="76">
        <v>35.33</v>
      </c>
      <c r="U15" s="75" t="s">
        <v>248</v>
      </c>
      <c r="V15" s="13">
        <v>47.08</v>
      </c>
      <c r="W15" s="24" t="s">
        <v>56</v>
      </c>
      <c r="X15" s="13">
        <v>59.09</v>
      </c>
      <c r="Y15" s="24" t="s">
        <v>48</v>
      </c>
      <c r="Z15" s="76">
        <v>42.05</v>
      </c>
      <c r="AA15" s="75" t="s">
        <v>58</v>
      </c>
      <c r="AB15" s="13">
        <v>48.96</v>
      </c>
      <c r="AC15" s="24" t="s">
        <v>60</v>
      </c>
      <c r="AD15" s="79">
        <v>42.99</v>
      </c>
      <c r="AE15" s="2" t="s">
        <v>57</v>
      </c>
      <c r="AF15" s="13">
        <v>47.62</v>
      </c>
      <c r="AG15" s="24" t="s">
        <v>58</v>
      </c>
      <c r="AH15" s="13">
        <v>47.92</v>
      </c>
      <c r="AI15" s="24" t="s">
        <v>58</v>
      </c>
      <c r="AJ15" s="24"/>
      <c r="AK15" s="24"/>
      <c r="AL15" s="86"/>
      <c r="AM15" s="24"/>
      <c r="AN15" s="24"/>
      <c r="AO15" s="24"/>
      <c r="AP15" s="24"/>
      <c r="AQ15" s="24"/>
      <c r="AR15" s="24"/>
      <c r="AS15" s="24"/>
      <c r="AT15" s="24"/>
      <c r="AU15" s="24"/>
      <c r="AV15" s="24"/>
    </row>
    <row r="16" spans="1:48" s="8" customFormat="1">
      <c r="A16" s="2">
        <v>14</v>
      </c>
      <c r="B16" s="61" t="s">
        <v>78</v>
      </c>
      <c r="C16" s="61" t="s">
        <v>79</v>
      </c>
      <c r="D16" s="79" t="s">
        <v>51</v>
      </c>
      <c r="E16" s="9">
        <v>10</v>
      </c>
      <c r="F16" s="45">
        <f>SUM(H16:AM16)-(N16+0)</f>
        <v>492.86</v>
      </c>
      <c r="G16" s="47">
        <f t="shared" si="0"/>
        <v>49.286000000000001</v>
      </c>
      <c r="H16" s="5">
        <v>52.6</v>
      </c>
      <c r="I16" s="5" t="s">
        <v>55</v>
      </c>
      <c r="J16" s="5"/>
      <c r="K16" s="5"/>
      <c r="L16" s="5">
        <v>45.45</v>
      </c>
      <c r="M16" s="5" t="s">
        <v>55</v>
      </c>
      <c r="N16" s="74">
        <v>40</v>
      </c>
      <c r="O16" s="74" t="s">
        <v>55</v>
      </c>
      <c r="P16" s="5"/>
      <c r="Q16" s="5"/>
      <c r="R16" s="5">
        <v>56.31</v>
      </c>
      <c r="S16" s="5" t="s">
        <v>55</v>
      </c>
      <c r="T16" s="5">
        <v>59.09</v>
      </c>
      <c r="U16" s="5" t="s">
        <v>57</v>
      </c>
      <c r="V16" s="5">
        <v>40</v>
      </c>
      <c r="W16" s="5" t="s">
        <v>57</v>
      </c>
      <c r="X16" s="5">
        <v>39.380000000000003</v>
      </c>
      <c r="Y16" s="5" t="s">
        <v>57</v>
      </c>
      <c r="Z16" s="5" t="s">
        <v>253</v>
      </c>
      <c r="AA16" s="5"/>
      <c r="AB16" s="5">
        <v>35.42</v>
      </c>
      <c r="AC16" s="6" t="s">
        <v>58</v>
      </c>
      <c r="AD16" s="5">
        <v>54.36</v>
      </c>
      <c r="AE16" s="6" t="s">
        <v>60</v>
      </c>
      <c r="AF16" s="5">
        <v>52.38</v>
      </c>
      <c r="AG16" s="6" t="s">
        <v>44</v>
      </c>
      <c r="AH16" s="5">
        <v>57.87</v>
      </c>
      <c r="AI16" s="6" t="s">
        <v>52</v>
      </c>
      <c r="AJ16" s="5"/>
      <c r="AK16" s="6"/>
      <c r="AL16" s="85"/>
      <c r="AM16" s="24"/>
      <c r="AN16" s="24"/>
      <c r="AO16" s="24"/>
      <c r="AP16" s="24"/>
      <c r="AQ16" s="24"/>
      <c r="AR16" s="24"/>
      <c r="AS16" s="24"/>
      <c r="AT16" s="24"/>
      <c r="AU16" s="24"/>
      <c r="AV16" s="24"/>
    </row>
    <row r="17" spans="1:48" s="8" customFormat="1">
      <c r="A17" s="2">
        <v>15</v>
      </c>
      <c r="B17" s="61" t="s">
        <v>129</v>
      </c>
      <c r="C17" s="61" t="s">
        <v>40</v>
      </c>
      <c r="D17" s="79" t="s">
        <v>33</v>
      </c>
      <c r="E17" s="24">
        <v>9</v>
      </c>
      <c r="F17" s="45">
        <f>SUM(H17:AM17)-(0+0)</f>
        <v>488.15999999999997</v>
      </c>
      <c r="G17" s="47">
        <f t="shared" si="0"/>
        <v>54.239999999999995</v>
      </c>
      <c r="H17" s="24"/>
      <c r="I17" s="24"/>
      <c r="J17" s="13">
        <v>59.38</v>
      </c>
      <c r="K17" s="24" t="s">
        <v>45</v>
      </c>
      <c r="L17" s="24">
        <v>57.95</v>
      </c>
      <c r="M17" s="24" t="s">
        <v>45</v>
      </c>
      <c r="N17" s="13">
        <v>49.38</v>
      </c>
      <c r="O17" s="24" t="s">
        <v>38</v>
      </c>
      <c r="P17" s="5">
        <v>42.56</v>
      </c>
      <c r="Q17" s="5" t="s">
        <v>38</v>
      </c>
      <c r="R17" s="5">
        <v>56.48</v>
      </c>
      <c r="S17" s="5" t="s">
        <v>194</v>
      </c>
      <c r="T17" s="5" t="s">
        <v>253</v>
      </c>
      <c r="U17" s="5"/>
      <c r="V17" s="5">
        <v>65</v>
      </c>
      <c r="W17" s="5" t="s">
        <v>301</v>
      </c>
      <c r="X17" s="5" t="s">
        <v>253</v>
      </c>
      <c r="Y17" s="5"/>
      <c r="Z17" s="5">
        <v>39.39</v>
      </c>
      <c r="AA17" s="5" t="s">
        <v>38</v>
      </c>
      <c r="AB17" s="5">
        <v>54.95</v>
      </c>
      <c r="AC17" s="6" t="s">
        <v>31</v>
      </c>
      <c r="AD17" s="5">
        <v>63.07</v>
      </c>
      <c r="AE17" s="6" t="s">
        <v>194</v>
      </c>
      <c r="AF17" s="5" t="s">
        <v>253</v>
      </c>
      <c r="AG17" s="6"/>
      <c r="AH17" s="5" t="s">
        <v>253</v>
      </c>
      <c r="AI17" s="6"/>
      <c r="AJ17" s="5"/>
      <c r="AK17" s="6"/>
      <c r="AL17" s="85"/>
      <c r="AM17" s="24"/>
      <c r="AN17" s="24"/>
      <c r="AO17" s="24"/>
      <c r="AP17" s="24"/>
      <c r="AQ17" s="24"/>
      <c r="AR17" s="24"/>
      <c r="AS17" s="24"/>
      <c r="AT17" s="24"/>
      <c r="AU17" s="24"/>
      <c r="AV17" s="24"/>
    </row>
    <row r="18" spans="1:48" s="8" customFormat="1">
      <c r="A18" s="2">
        <v>16</v>
      </c>
      <c r="B18" s="61" t="s">
        <v>80</v>
      </c>
      <c r="C18" s="61" t="s">
        <v>120</v>
      </c>
      <c r="D18" s="79" t="s">
        <v>116</v>
      </c>
      <c r="E18" s="9">
        <v>10</v>
      </c>
      <c r="F18" s="45">
        <f>SUM(H18:AM18)-(T18+Z18+AH18)</f>
        <v>478.03999999999996</v>
      </c>
      <c r="G18" s="47">
        <f t="shared" si="0"/>
        <v>47.803999999999995</v>
      </c>
      <c r="H18" s="6"/>
      <c r="I18" s="5"/>
      <c r="J18" s="5">
        <v>44.6</v>
      </c>
      <c r="K18" s="5" t="s">
        <v>117</v>
      </c>
      <c r="L18" s="5">
        <v>42.9</v>
      </c>
      <c r="M18" s="5" t="s">
        <v>117</v>
      </c>
      <c r="N18" s="5">
        <v>46.82</v>
      </c>
      <c r="O18" s="5" t="s">
        <v>288</v>
      </c>
      <c r="P18" s="5">
        <v>45.13</v>
      </c>
      <c r="Q18" s="106" t="s">
        <v>118</v>
      </c>
      <c r="R18" s="5">
        <v>46.97</v>
      </c>
      <c r="S18" s="106" t="s">
        <v>118</v>
      </c>
      <c r="T18" s="74">
        <v>31.25</v>
      </c>
      <c r="U18" s="74" t="s">
        <v>118</v>
      </c>
      <c r="V18" s="5">
        <v>46.25</v>
      </c>
      <c r="W18" s="106" t="s">
        <v>118</v>
      </c>
      <c r="X18" s="5">
        <v>60</v>
      </c>
      <c r="Y18" s="5" t="s">
        <v>115</v>
      </c>
      <c r="Z18" s="74">
        <v>32.770000000000003</v>
      </c>
      <c r="AA18" s="74" t="s">
        <v>115</v>
      </c>
      <c r="AB18" s="5">
        <v>44.79</v>
      </c>
      <c r="AC18" s="6" t="s">
        <v>115</v>
      </c>
      <c r="AD18" s="5">
        <v>46.02</v>
      </c>
      <c r="AE18" s="6" t="s">
        <v>115</v>
      </c>
      <c r="AF18" s="13">
        <v>54.56</v>
      </c>
      <c r="AG18" s="8" t="s">
        <v>115</v>
      </c>
      <c r="AH18" s="74">
        <v>37.96</v>
      </c>
      <c r="AI18" s="98" t="s">
        <v>230</v>
      </c>
      <c r="AJ18" s="5"/>
      <c r="AK18" s="6"/>
      <c r="AL18" s="85"/>
      <c r="AM18" s="24"/>
      <c r="AN18" s="24"/>
      <c r="AO18" s="24"/>
      <c r="AP18" s="24"/>
      <c r="AQ18" s="24"/>
      <c r="AR18" s="24"/>
      <c r="AS18" s="24"/>
      <c r="AT18" s="24"/>
      <c r="AU18" s="24"/>
      <c r="AV18" s="24"/>
    </row>
    <row r="19" spans="1:48" s="8" customFormat="1">
      <c r="A19" s="2">
        <v>17</v>
      </c>
      <c r="B19" s="61" t="s">
        <v>62</v>
      </c>
      <c r="C19" s="61" t="s">
        <v>63</v>
      </c>
      <c r="D19" s="79" t="s">
        <v>58</v>
      </c>
      <c r="E19" s="9">
        <v>10</v>
      </c>
      <c r="F19" s="45">
        <f>SUM(H19:AM19)-(J19+P19+V19+AD19)</f>
        <v>458.53999999999996</v>
      </c>
      <c r="G19" s="47">
        <f t="shared" si="0"/>
        <v>45.853999999999999</v>
      </c>
      <c r="H19" s="5">
        <v>58.07</v>
      </c>
      <c r="I19" s="106" t="s">
        <v>88</v>
      </c>
      <c r="J19" s="74">
        <v>36.36</v>
      </c>
      <c r="K19" s="74" t="s">
        <v>88</v>
      </c>
      <c r="L19" s="5">
        <v>46.59</v>
      </c>
      <c r="M19" s="106" t="s">
        <v>88</v>
      </c>
      <c r="N19" s="5">
        <v>42.92</v>
      </c>
      <c r="O19" s="106" t="s">
        <v>57</v>
      </c>
      <c r="P19" s="74">
        <v>38.31</v>
      </c>
      <c r="Q19" s="74" t="s">
        <v>57</v>
      </c>
      <c r="R19" s="5">
        <v>39.81</v>
      </c>
      <c r="S19" s="106" t="s">
        <v>57</v>
      </c>
      <c r="T19" s="5">
        <v>47.73</v>
      </c>
      <c r="U19" s="106" t="s">
        <v>60</v>
      </c>
      <c r="V19" s="74">
        <v>38.96</v>
      </c>
      <c r="W19" s="74" t="s">
        <v>60</v>
      </c>
      <c r="X19" s="5">
        <v>43.64</v>
      </c>
      <c r="Y19" s="106" t="s">
        <v>60</v>
      </c>
      <c r="Z19" s="5">
        <v>42.05</v>
      </c>
      <c r="AA19" s="5" t="s">
        <v>55</v>
      </c>
      <c r="AB19" s="5">
        <v>42.19</v>
      </c>
      <c r="AC19" s="10" t="s">
        <v>51</v>
      </c>
      <c r="AD19" s="74">
        <v>39.020000000000003</v>
      </c>
      <c r="AE19" s="124" t="s">
        <v>88</v>
      </c>
      <c r="AF19" s="5">
        <v>47.62</v>
      </c>
      <c r="AG19" s="10" t="s">
        <v>55</v>
      </c>
      <c r="AH19" s="5">
        <v>47.92</v>
      </c>
      <c r="AI19" s="10" t="s">
        <v>55</v>
      </c>
      <c r="AJ19" s="5"/>
      <c r="AK19" s="6"/>
      <c r="AL19" s="85"/>
      <c r="AM19" s="24"/>
      <c r="AN19" s="24"/>
      <c r="AO19" s="24"/>
      <c r="AP19" s="24"/>
      <c r="AQ19" s="24"/>
      <c r="AR19" s="24"/>
      <c r="AS19" s="24"/>
      <c r="AT19" s="24"/>
      <c r="AU19" s="24"/>
      <c r="AV19" s="24"/>
    </row>
    <row r="20" spans="1:48" s="8" customFormat="1">
      <c r="A20" s="2">
        <v>18</v>
      </c>
      <c r="B20" s="61" t="s">
        <v>84</v>
      </c>
      <c r="C20" s="61" t="s">
        <v>85</v>
      </c>
      <c r="D20" s="79" t="s">
        <v>60</v>
      </c>
      <c r="E20" s="9">
        <v>10</v>
      </c>
      <c r="F20" s="45">
        <f>SUM(H20:AM20)-(AF20+0)</f>
        <v>448.71</v>
      </c>
      <c r="G20" s="47">
        <f t="shared" si="0"/>
        <v>44.870999999999995</v>
      </c>
      <c r="H20" s="5">
        <v>37.5</v>
      </c>
      <c r="I20" s="5" t="s">
        <v>57</v>
      </c>
      <c r="J20" s="5"/>
      <c r="K20" s="5"/>
      <c r="L20" s="5">
        <v>42.9</v>
      </c>
      <c r="M20" s="5" t="s">
        <v>57</v>
      </c>
      <c r="N20" s="5">
        <v>43.41</v>
      </c>
      <c r="O20" s="5" t="s">
        <v>88</v>
      </c>
      <c r="P20" s="5" t="s">
        <v>253</v>
      </c>
      <c r="Q20" s="5"/>
      <c r="R20" s="5">
        <v>50.51</v>
      </c>
      <c r="S20" s="5" t="s">
        <v>88</v>
      </c>
      <c r="T20" s="5">
        <v>47.73</v>
      </c>
      <c r="U20" s="5" t="s">
        <v>58</v>
      </c>
      <c r="V20" s="5">
        <v>38.96</v>
      </c>
      <c r="W20" s="5" t="s">
        <v>58</v>
      </c>
      <c r="X20" s="5">
        <v>43.64</v>
      </c>
      <c r="Y20" s="5" t="s">
        <v>58</v>
      </c>
      <c r="Z20" s="5" t="s">
        <v>253</v>
      </c>
      <c r="AA20" s="5"/>
      <c r="AB20" s="5">
        <v>48.96</v>
      </c>
      <c r="AC20" s="6" t="s">
        <v>55</v>
      </c>
      <c r="AD20" s="5">
        <v>54.36</v>
      </c>
      <c r="AE20" s="6" t="s">
        <v>51</v>
      </c>
      <c r="AF20" s="74">
        <v>33.93</v>
      </c>
      <c r="AG20" s="98" t="s">
        <v>59</v>
      </c>
      <c r="AH20" s="5">
        <v>40.74</v>
      </c>
      <c r="AI20" s="6" t="s">
        <v>88</v>
      </c>
      <c r="AJ20" s="5"/>
      <c r="AK20" s="6"/>
      <c r="AL20" s="85"/>
      <c r="AM20" s="24"/>
      <c r="AN20" s="24"/>
      <c r="AO20" s="24"/>
      <c r="AP20" s="24"/>
      <c r="AQ20" s="24"/>
      <c r="AR20" s="24"/>
      <c r="AS20" s="24"/>
      <c r="AT20" s="24"/>
      <c r="AU20" s="24"/>
      <c r="AV20" s="24"/>
    </row>
    <row r="21" spans="1:48" s="8" customFormat="1">
      <c r="A21" s="2">
        <v>19</v>
      </c>
      <c r="B21" s="61" t="s">
        <v>109</v>
      </c>
      <c r="C21" s="61" t="s">
        <v>110</v>
      </c>
      <c r="D21" s="79" t="s">
        <v>31</v>
      </c>
      <c r="E21" s="9">
        <v>8</v>
      </c>
      <c r="F21" s="45">
        <f>SUM(H21:AM21)-(0+0)</f>
        <v>442.28</v>
      </c>
      <c r="G21" s="47">
        <f t="shared" si="0"/>
        <v>55.284999999999997</v>
      </c>
      <c r="H21" s="5"/>
      <c r="I21" s="5"/>
      <c r="J21" s="5">
        <v>58.24</v>
      </c>
      <c r="K21" s="106" t="s">
        <v>30</v>
      </c>
      <c r="L21" s="5">
        <v>63.8</v>
      </c>
      <c r="M21" s="106" t="s">
        <v>30</v>
      </c>
      <c r="N21" s="5">
        <v>52.08</v>
      </c>
      <c r="O21" s="5" t="s">
        <v>12</v>
      </c>
      <c r="P21" s="5">
        <v>41.88</v>
      </c>
      <c r="Q21" s="106" t="s">
        <v>30</v>
      </c>
      <c r="R21" s="5" t="s">
        <v>253</v>
      </c>
      <c r="S21" s="5"/>
      <c r="T21" s="5">
        <v>56.82</v>
      </c>
      <c r="U21" s="5" t="s">
        <v>34</v>
      </c>
      <c r="V21" s="5">
        <v>55.42</v>
      </c>
      <c r="W21" s="5" t="s">
        <v>32</v>
      </c>
      <c r="X21" s="5" t="s">
        <v>253</v>
      </c>
      <c r="Y21" s="5"/>
      <c r="Z21" s="5" t="s">
        <v>253</v>
      </c>
      <c r="AA21" s="5"/>
      <c r="AB21" s="5">
        <v>54.95</v>
      </c>
      <c r="AC21" s="6" t="s">
        <v>33</v>
      </c>
      <c r="AD21" s="5">
        <v>59.09</v>
      </c>
      <c r="AE21" s="6" t="s">
        <v>41</v>
      </c>
      <c r="AF21" s="5" t="s">
        <v>253</v>
      </c>
      <c r="AG21" s="6"/>
      <c r="AH21" s="5" t="s">
        <v>253</v>
      </c>
      <c r="AI21" s="6"/>
      <c r="AJ21" s="5"/>
      <c r="AK21" s="6"/>
      <c r="AL21" s="85"/>
      <c r="AM21" s="24"/>
      <c r="AN21" s="24"/>
      <c r="AO21" s="24"/>
      <c r="AP21" s="24"/>
      <c r="AQ21" s="24"/>
      <c r="AR21" s="24"/>
      <c r="AS21" s="24"/>
      <c r="AT21" s="24"/>
      <c r="AU21" s="24"/>
      <c r="AV21" s="24"/>
    </row>
    <row r="22" spans="1:48" s="8" customFormat="1">
      <c r="A22" s="2">
        <v>20</v>
      </c>
      <c r="B22" s="61" t="s">
        <v>68</v>
      </c>
      <c r="C22" s="61" t="s">
        <v>69</v>
      </c>
      <c r="D22" s="79" t="s">
        <v>57</v>
      </c>
      <c r="E22" s="9">
        <v>9</v>
      </c>
      <c r="F22" s="45">
        <f>SUM(H22:AM22)-(0+0)</f>
        <v>432.9</v>
      </c>
      <c r="G22" s="47">
        <f t="shared" si="0"/>
        <v>48.099999999999994</v>
      </c>
      <c r="H22" s="5">
        <v>37.5</v>
      </c>
      <c r="I22" s="5" t="s">
        <v>60</v>
      </c>
      <c r="J22" s="5"/>
      <c r="K22" s="5"/>
      <c r="L22" s="5">
        <v>42.9</v>
      </c>
      <c r="M22" s="5" t="s">
        <v>60</v>
      </c>
      <c r="N22" s="5">
        <v>42.92</v>
      </c>
      <c r="O22" s="106" t="s">
        <v>58</v>
      </c>
      <c r="P22" s="5">
        <v>38.31</v>
      </c>
      <c r="Q22" s="106" t="s">
        <v>58</v>
      </c>
      <c r="R22" s="5">
        <v>39.81</v>
      </c>
      <c r="S22" s="106" t="s">
        <v>58</v>
      </c>
      <c r="T22" s="5">
        <v>59.09</v>
      </c>
      <c r="U22" s="106" t="s">
        <v>51</v>
      </c>
      <c r="V22" s="5">
        <v>40</v>
      </c>
      <c r="W22" s="106" t="s">
        <v>51</v>
      </c>
      <c r="X22" s="5">
        <v>39.380000000000003</v>
      </c>
      <c r="Y22" s="106" t="s">
        <v>51</v>
      </c>
      <c r="Z22" s="5" t="s">
        <v>253</v>
      </c>
      <c r="AA22" s="5"/>
      <c r="AB22" s="5">
        <v>50</v>
      </c>
      <c r="AC22" s="6" t="s">
        <v>59</v>
      </c>
      <c r="AD22" s="5">
        <v>42.99</v>
      </c>
      <c r="AE22" s="6" t="s">
        <v>55</v>
      </c>
      <c r="AF22" s="5" t="s">
        <v>253</v>
      </c>
      <c r="AG22" s="6"/>
      <c r="AH22" s="5" t="s">
        <v>253</v>
      </c>
      <c r="AI22" s="6"/>
      <c r="AJ22" s="5"/>
      <c r="AK22" s="6"/>
      <c r="AL22" s="85"/>
      <c r="AM22" s="24"/>
      <c r="AN22" s="24"/>
      <c r="AO22" s="24"/>
      <c r="AP22" s="24"/>
      <c r="AQ22" s="24"/>
      <c r="AR22" s="24"/>
      <c r="AS22" s="24"/>
      <c r="AT22" s="24"/>
      <c r="AU22" s="24"/>
      <c r="AV22" s="24"/>
    </row>
    <row r="23" spans="1:48" s="8" customFormat="1">
      <c r="A23" s="2">
        <v>21</v>
      </c>
      <c r="B23" s="49" t="s">
        <v>121</v>
      </c>
      <c r="C23" s="49" t="s">
        <v>122</v>
      </c>
      <c r="D23" s="24" t="s">
        <v>18</v>
      </c>
      <c r="E23" s="24">
        <v>7</v>
      </c>
      <c r="F23" s="45">
        <f>SUM(H23:AM23)-(R23+AF23)</f>
        <v>403.31</v>
      </c>
      <c r="G23" s="47">
        <f t="shared" si="0"/>
        <v>57.615714285714283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74">
        <v>44.7</v>
      </c>
      <c r="S23" s="74" t="s">
        <v>123</v>
      </c>
      <c r="T23" s="9">
        <v>62.6</v>
      </c>
      <c r="U23" s="5" t="s">
        <v>123</v>
      </c>
      <c r="V23" s="5">
        <v>56.25</v>
      </c>
      <c r="W23" s="5" t="s">
        <v>59</v>
      </c>
      <c r="X23" s="5">
        <v>52.27</v>
      </c>
      <c r="Y23" s="5" t="s">
        <v>239</v>
      </c>
      <c r="Z23" s="5">
        <v>58.71</v>
      </c>
      <c r="AA23" s="5" t="s">
        <v>123</v>
      </c>
      <c r="AB23" s="5">
        <v>52.34</v>
      </c>
      <c r="AC23" s="6" t="s">
        <v>45</v>
      </c>
      <c r="AD23" s="5">
        <v>57.95</v>
      </c>
      <c r="AE23" s="6" t="s">
        <v>123</v>
      </c>
      <c r="AF23" s="74">
        <v>46.43</v>
      </c>
      <c r="AG23" s="98" t="s">
        <v>123</v>
      </c>
      <c r="AH23" s="5">
        <v>63.19</v>
      </c>
      <c r="AI23" s="6" t="s">
        <v>123</v>
      </c>
      <c r="AJ23" s="5"/>
      <c r="AK23" s="6"/>
      <c r="AL23" s="85"/>
      <c r="AM23" s="24"/>
      <c r="AN23" s="24"/>
      <c r="AO23" s="24"/>
      <c r="AP23" s="24"/>
      <c r="AQ23" s="24"/>
      <c r="AR23" s="24"/>
      <c r="AS23" s="24"/>
      <c r="AT23" s="24"/>
      <c r="AU23" s="24"/>
      <c r="AV23" s="24"/>
    </row>
    <row r="24" spans="1:48" s="8" customFormat="1">
      <c r="A24" s="2">
        <v>22</v>
      </c>
      <c r="B24" s="61" t="s">
        <v>138</v>
      </c>
      <c r="C24" s="61" t="s">
        <v>139</v>
      </c>
      <c r="D24" s="79" t="s">
        <v>88</v>
      </c>
      <c r="E24" s="9">
        <v>9</v>
      </c>
      <c r="F24" s="45">
        <f>SUM(H24:AM24)-(0+0)</f>
        <v>396.07</v>
      </c>
      <c r="G24" s="47">
        <f t="shared" si="0"/>
        <v>44.007777777777775</v>
      </c>
      <c r="H24" s="12">
        <v>58.07</v>
      </c>
      <c r="I24" s="106" t="s">
        <v>58</v>
      </c>
      <c r="J24" s="5">
        <v>36.36</v>
      </c>
      <c r="K24" s="106" t="s">
        <v>58</v>
      </c>
      <c r="L24" s="5">
        <v>46.59</v>
      </c>
      <c r="M24" s="106" t="s">
        <v>58</v>
      </c>
      <c r="N24" s="5">
        <v>43.41</v>
      </c>
      <c r="O24" s="5" t="s">
        <v>60</v>
      </c>
      <c r="P24" s="5" t="s">
        <v>253</v>
      </c>
      <c r="Q24" s="5"/>
      <c r="R24" s="5">
        <v>50.51</v>
      </c>
      <c r="S24" s="5" t="s">
        <v>60</v>
      </c>
      <c r="T24" s="5">
        <v>38.450000000000003</v>
      </c>
      <c r="U24" s="5" t="s">
        <v>288</v>
      </c>
      <c r="V24" s="5">
        <v>42.92</v>
      </c>
      <c r="W24" s="5" t="s">
        <v>288</v>
      </c>
      <c r="X24" s="5" t="s">
        <v>253</v>
      </c>
      <c r="Y24" s="5"/>
      <c r="Z24" s="5" t="s">
        <v>253</v>
      </c>
      <c r="AA24" s="5"/>
      <c r="AB24" s="5" t="s">
        <v>253</v>
      </c>
      <c r="AC24" s="6"/>
      <c r="AD24" s="5">
        <v>39.020000000000003</v>
      </c>
      <c r="AE24" s="6" t="s">
        <v>58</v>
      </c>
      <c r="AF24" s="5" t="s">
        <v>253</v>
      </c>
      <c r="AG24" s="6"/>
      <c r="AH24" s="5">
        <v>40.74</v>
      </c>
      <c r="AI24" s="6" t="s">
        <v>60</v>
      </c>
      <c r="AJ24" s="5"/>
      <c r="AK24" s="6"/>
      <c r="AL24" s="86"/>
      <c r="AM24" s="24"/>
      <c r="AN24" s="24"/>
      <c r="AO24" s="24"/>
      <c r="AP24" s="24"/>
      <c r="AQ24" s="24"/>
      <c r="AR24" s="24"/>
      <c r="AS24" s="24"/>
      <c r="AT24" s="24"/>
      <c r="AU24" s="24"/>
      <c r="AV24" s="24"/>
    </row>
    <row r="25" spans="1:48" s="8" customFormat="1">
      <c r="A25" s="2">
        <v>23</v>
      </c>
      <c r="B25" s="61" t="s">
        <v>151</v>
      </c>
      <c r="C25" s="61" t="s">
        <v>152</v>
      </c>
      <c r="D25" s="79" t="s">
        <v>32</v>
      </c>
      <c r="E25" s="9">
        <v>7</v>
      </c>
      <c r="F25" s="45">
        <f>SUM(H25:AM25)-(0+0)</f>
        <v>388.37</v>
      </c>
      <c r="G25" s="47">
        <f t="shared" si="0"/>
        <v>55.481428571428573</v>
      </c>
      <c r="H25" s="5"/>
      <c r="I25" s="5"/>
      <c r="J25" s="5"/>
      <c r="K25" s="5"/>
      <c r="L25" s="5"/>
      <c r="M25" s="5"/>
      <c r="N25" s="5"/>
      <c r="O25" s="5"/>
      <c r="P25" s="16"/>
      <c r="Q25" s="16"/>
      <c r="R25" s="5"/>
      <c r="S25" s="5"/>
      <c r="T25" s="5">
        <v>63.07</v>
      </c>
      <c r="U25" s="5" t="s">
        <v>30</v>
      </c>
      <c r="V25" s="5">
        <v>55.42</v>
      </c>
      <c r="W25" s="5" t="s">
        <v>31</v>
      </c>
      <c r="X25" s="5">
        <v>53.64</v>
      </c>
      <c r="Y25" s="5" t="s">
        <v>30</v>
      </c>
      <c r="Z25" s="5">
        <v>49.81</v>
      </c>
      <c r="AA25" s="5" t="s">
        <v>34</v>
      </c>
      <c r="AB25" s="5">
        <v>53.13</v>
      </c>
      <c r="AC25" s="6" t="s">
        <v>30</v>
      </c>
      <c r="AD25" s="5" t="s">
        <v>253</v>
      </c>
      <c r="AE25" s="6"/>
      <c r="AF25" s="5">
        <v>63.99</v>
      </c>
      <c r="AG25" s="6" t="s">
        <v>12</v>
      </c>
      <c r="AH25" s="13">
        <v>49.31</v>
      </c>
      <c r="AI25" s="8" t="s">
        <v>12</v>
      </c>
      <c r="AJ25" s="5"/>
      <c r="AK25" s="6"/>
      <c r="AL25" s="86"/>
      <c r="AM25" s="24"/>
      <c r="AN25" s="24"/>
      <c r="AO25" s="24"/>
      <c r="AP25" s="24"/>
      <c r="AQ25" s="24"/>
      <c r="AR25" s="24"/>
      <c r="AS25" s="24"/>
      <c r="AT25" s="24"/>
      <c r="AU25" s="24"/>
      <c r="AV25" s="24"/>
    </row>
    <row r="26" spans="1:48" s="8" customFormat="1">
      <c r="A26" s="2">
        <v>24</v>
      </c>
      <c r="B26" s="61" t="s">
        <v>100</v>
      </c>
      <c r="C26" s="61" t="s">
        <v>101</v>
      </c>
      <c r="D26" s="79" t="s">
        <v>59</v>
      </c>
      <c r="E26" s="9">
        <v>9</v>
      </c>
      <c r="F26" s="45">
        <f>SUM(H26:AM26)-(0+0)</f>
        <v>386.49</v>
      </c>
      <c r="G26" s="47">
        <f t="shared" si="0"/>
        <v>42.943333333333335</v>
      </c>
      <c r="H26" s="5">
        <v>41.93</v>
      </c>
      <c r="I26" s="5" t="s">
        <v>108</v>
      </c>
      <c r="J26" s="5">
        <v>43.23</v>
      </c>
      <c r="K26" s="5" t="s">
        <v>108</v>
      </c>
      <c r="L26" s="5">
        <v>34.380000000000003</v>
      </c>
      <c r="M26" s="5" t="s">
        <v>108</v>
      </c>
      <c r="N26" s="5" t="s">
        <v>253</v>
      </c>
      <c r="O26" s="5"/>
      <c r="P26" s="5"/>
      <c r="Q26" s="5"/>
      <c r="R26" s="5" t="s">
        <v>253</v>
      </c>
      <c r="S26" s="5"/>
      <c r="T26" s="5">
        <v>46.69</v>
      </c>
      <c r="U26" s="5" t="s">
        <v>290</v>
      </c>
      <c r="V26" s="5">
        <v>57.71</v>
      </c>
      <c r="W26" s="5" t="s">
        <v>18</v>
      </c>
      <c r="X26" s="5">
        <v>35.630000000000003</v>
      </c>
      <c r="Y26" s="5" t="s">
        <v>290</v>
      </c>
      <c r="Z26" s="5" t="s">
        <v>253</v>
      </c>
      <c r="AA26" s="5"/>
      <c r="AB26" s="5">
        <v>50</v>
      </c>
      <c r="AC26" s="6" t="s">
        <v>57</v>
      </c>
      <c r="AD26" s="5">
        <v>42.99</v>
      </c>
      <c r="AE26" s="6" t="s">
        <v>104</v>
      </c>
      <c r="AF26" s="5">
        <v>33.93</v>
      </c>
      <c r="AG26" s="6" t="s">
        <v>60</v>
      </c>
      <c r="AH26" s="5" t="s">
        <v>253</v>
      </c>
      <c r="AI26" s="6"/>
      <c r="AJ26" s="5"/>
      <c r="AK26" s="6"/>
      <c r="AL26" s="85"/>
      <c r="AM26" s="24"/>
      <c r="AN26" s="24"/>
      <c r="AO26" s="24"/>
      <c r="AP26" s="24"/>
      <c r="AQ26" s="24"/>
      <c r="AR26" s="24"/>
      <c r="AS26" s="24"/>
      <c r="AT26" s="24"/>
      <c r="AU26" s="24"/>
      <c r="AV26" s="24"/>
    </row>
    <row r="27" spans="1:48" s="8" customFormat="1">
      <c r="A27" s="2">
        <v>25</v>
      </c>
      <c r="B27" s="61" t="s">
        <v>105</v>
      </c>
      <c r="C27" s="61" t="s">
        <v>174</v>
      </c>
      <c r="D27" s="79" t="s">
        <v>173</v>
      </c>
      <c r="E27" s="9">
        <v>5</v>
      </c>
      <c r="F27" s="45">
        <f>SUM(H27:AM27)-(H27+0)</f>
        <v>345.21</v>
      </c>
      <c r="G27" s="47">
        <f t="shared" si="0"/>
        <v>69.042000000000002</v>
      </c>
      <c r="H27" s="74">
        <v>58.07</v>
      </c>
      <c r="I27" s="74" t="s">
        <v>172</v>
      </c>
      <c r="J27" s="5">
        <v>65.06</v>
      </c>
      <c r="K27" s="106" t="s">
        <v>172</v>
      </c>
      <c r="L27" s="5">
        <v>60.42</v>
      </c>
      <c r="M27" s="106" t="s">
        <v>172</v>
      </c>
      <c r="N27" s="5" t="s">
        <v>253</v>
      </c>
      <c r="O27" s="5"/>
      <c r="P27" s="5"/>
      <c r="Q27" s="5"/>
      <c r="R27" s="5">
        <v>59.72</v>
      </c>
      <c r="S27" s="106" t="s">
        <v>172</v>
      </c>
      <c r="T27" s="5">
        <v>53.79</v>
      </c>
      <c r="U27" s="5" t="s">
        <v>48</v>
      </c>
      <c r="V27" s="5" t="s">
        <v>253</v>
      </c>
      <c r="W27" s="5"/>
      <c r="X27" s="5" t="s">
        <v>253</v>
      </c>
      <c r="Y27" s="5"/>
      <c r="Z27" s="5" t="s">
        <v>253</v>
      </c>
      <c r="AA27" s="5"/>
      <c r="AB27" s="5" t="s">
        <v>253</v>
      </c>
      <c r="AC27" s="6"/>
      <c r="AD27" s="5">
        <v>56.82</v>
      </c>
      <c r="AE27" s="6" t="s">
        <v>263</v>
      </c>
      <c r="AF27" s="5">
        <v>49.4</v>
      </c>
      <c r="AG27" s="6" t="s">
        <v>48</v>
      </c>
      <c r="AH27" s="5" t="s">
        <v>253</v>
      </c>
      <c r="AI27" s="6"/>
      <c r="AJ27" s="5"/>
      <c r="AK27" s="6"/>
      <c r="AL27" s="85"/>
      <c r="AM27" s="24"/>
      <c r="AN27" s="24"/>
      <c r="AO27" s="24"/>
      <c r="AP27" s="24"/>
      <c r="AQ27" s="24"/>
      <c r="AR27" s="24"/>
      <c r="AS27" s="24"/>
      <c r="AT27" s="24"/>
      <c r="AU27" s="24"/>
      <c r="AV27" s="24"/>
    </row>
    <row r="28" spans="1:48" s="8" customFormat="1">
      <c r="A28" s="2">
        <v>26</v>
      </c>
      <c r="B28" s="61" t="s">
        <v>112</v>
      </c>
      <c r="C28" s="61" t="s">
        <v>74</v>
      </c>
      <c r="D28" s="79" t="s">
        <v>27</v>
      </c>
      <c r="E28" s="9">
        <v>6</v>
      </c>
      <c r="F28" s="45">
        <f>SUM(H28:AM28)-(AD28+AF28)</f>
        <v>335.84000000000003</v>
      </c>
      <c r="G28" s="47">
        <f t="shared" si="0"/>
        <v>55.973333333333336</v>
      </c>
      <c r="H28" s="5">
        <v>55.99</v>
      </c>
      <c r="I28" s="106" t="s">
        <v>16</v>
      </c>
      <c r="J28" s="5"/>
      <c r="K28" s="5"/>
      <c r="L28" s="5">
        <v>61.93</v>
      </c>
      <c r="M28" s="106" t="s">
        <v>16</v>
      </c>
      <c r="N28" s="5" t="s">
        <v>253</v>
      </c>
      <c r="O28" s="5"/>
      <c r="P28" s="5"/>
      <c r="Q28" s="5"/>
      <c r="R28" s="5" t="s">
        <v>253</v>
      </c>
      <c r="S28" s="5"/>
      <c r="T28" s="5">
        <v>53.6</v>
      </c>
      <c r="U28" s="5" t="s">
        <v>42</v>
      </c>
      <c r="V28" s="5">
        <v>65.63</v>
      </c>
      <c r="W28" s="106" t="s">
        <v>16</v>
      </c>
      <c r="X28" s="5" t="s">
        <v>253</v>
      </c>
      <c r="Y28" s="5"/>
      <c r="Z28" s="5">
        <v>45.45</v>
      </c>
      <c r="AA28" s="5" t="s">
        <v>42</v>
      </c>
      <c r="AB28" s="5" t="s">
        <v>253</v>
      </c>
      <c r="AC28" s="6"/>
      <c r="AD28" s="74">
        <v>54.55</v>
      </c>
      <c r="AE28" s="98" t="s">
        <v>16</v>
      </c>
      <c r="AF28" s="74">
        <v>53.27</v>
      </c>
      <c r="AG28" s="98" t="s">
        <v>16</v>
      </c>
      <c r="AH28" s="5">
        <v>53.24</v>
      </c>
      <c r="AI28" s="6" t="s">
        <v>42</v>
      </c>
      <c r="AJ28" s="5"/>
      <c r="AK28" s="6"/>
      <c r="AL28" s="85"/>
      <c r="AM28" s="24"/>
      <c r="AN28" s="24"/>
      <c r="AO28" s="24"/>
      <c r="AP28" s="24"/>
      <c r="AQ28" s="24"/>
      <c r="AR28" s="24"/>
      <c r="AS28" s="24"/>
      <c r="AT28" s="24"/>
      <c r="AU28" s="24"/>
      <c r="AV28" s="24"/>
    </row>
    <row r="29" spans="1:48" s="8" customFormat="1">
      <c r="A29" s="2">
        <v>27</v>
      </c>
      <c r="B29" s="61" t="s">
        <v>98</v>
      </c>
      <c r="C29" s="61" t="s">
        <v>99</v>
      </c>
      <c r="D29" s="79" t="s">
        <v>50</v>
      </c>
      <c r="E29" s="9">
        <v>6</v>
      </c>
      <c r="F29" s="45">
        <f>SUM(H29:AM29)-(J29+N29+X29+AH29)</f>
        <v>321.13999999999993</v>
      </c>
      <c r="G29" s="47">
        <f t="shared" si="0"/>
        <v>53.523333333333319</v>
      </c>
      <c r="H29" s="5">
        <v>51.56</v>
      </c>
      <c r="I29" s="106" t="s">
        <v>87</v>
      </c>
      <c r="J29" s="74">
        <v>47.4</v>
      </c>
      <c r="K29" s="74" t="s">
        <v>87</v>
      </c>
      <c r="L29" s="5">
        <v>47.44</v>
      </c>
      <c r="M29" s="106" t="s">
        <v>87</v>
      </c>
      <c r="N29" s="74">
        <v>46.88</v>
      </c>
      <c r="O29" s="74" t="s">
        <v>87</v>
      </c>
      <c r="P29" s="5"/>
      <c r="Q29" s="5"/>
      <c r="R29" s="5">
        <v>47.98</v>
      </c>
      <c r="S29" s="5" t="s">
        <v>248</v>
      </c>
      <c r="T29" s="5" t="s">
        <v>253</v>
      </c>
      <c r="U29" s="5"/>
      <c r="V29" s="5">
        <v>41.88</v>
      </c>
      <c r="W29" s="5" t="s">
        <v>248</v>
      </c>
      <c r="X29" s="74">
        <v>40.68</v>
      </c>
      <c r="Y29" s="74" t="s">
        <v>248</v>
      </c>
      <c r="Z29" s="5" t="s">
        <v>253</v>
      </c>
      <c r="AA29" s="5"/>
      <c r="AB29" s="5">
        <v>42.19</v>
      </c>
      <c r="AC29" s="6" t="s">
        <v>248</v>
      </c>
      <c r="AD29" s="5">
        <v>32.200000000000003</v>
      </c>
      <c r="AE29" s="6" t="s">
        <v>332</v>
      </c>
      <c r="AF29" s="5">
        <v>57.89</v>
      </c>
      <c r="AG29" s="6" t="s">
        <v>87</v>
      </c>
      <c r="AH29" s="74">
        <v>47.22</v>
      </c>
      <c r="AI29" s="98" t="s">
        <v>87</v>
      </c>
      <c r="AJ29" s="5"/>
      <c r="AK29" s="6"/>
      <c r="AL29" s="85"/>
      <c r="AM29" s="24"/>
      <c r="AN29" s="24"/>
      <c r="AO29" s="24"/>
      <c r="AP29" s="24"/>
      <c r="AQ29" s="24"/>
      <c r="AR29" s="24"/>
      <c r="AS29" s="24"/>
      <c r="AT29" s="24"/>
      <c r="AU29" s="24"/>
      <c r="AV29" s="24"/>
    </row>
    <row r="30" spans="1:48" s="8" customFormat="1">
      <c r="A30" s="2">
        <v>28</v>
      </c>
      <c r="B30" s="61" t="s">
        <v>119</v>
      </c>
      <c r="C30" s="61" t="s">
        <v>36</v>
      </c>
      <c r="D30" s="79" t="s">
        <v>21</v>
      </c>
      <c r="E30" s="9">
        <v>5</v>
      </c>
      <c r="F30" s="45">
        <f>SUM(H30:AM30)-(0+0)</f>
        <v>309.52</v>
      </c>
      <c r="G30" s="47">
        <f t="shared" si="0"/>
        <v>61.903999999999996</v>
      </c>
      <c r="H30" s="5">
        <v>60.42</v>
      </c>
      <c r="I30" s="5" t="s">
        <v>13</v>
      </c>
      <c r="J30" s="5"/>
      <c r="K30" s="5"/>
      <c r="L30" s="5"/>
      <c r="M30" s="5"/>
      <c r="N30" s="5">
        <v>63.54</v>
      </c>
      <c r="O30" s="5" t="s">
        <v>16</v>
      </c>
      <c r="P30" s="5" t="s">
        <v>253</v>
      </c>
      <c r="Q30" s="5"/>
      <c r="R30" s="5" t="s">
        <v>253</v>
      </c>
      <c r="S30" s="5"/>
      <c r="T30" s="5">
        <v>54.96</v>
      </c>
      <c r="U30" s="5" t="s">
        <v>16</v>
      </c>
      <c r="V30" s="5">
        <v>60.83</v>
      </c>
      <c r="W30" s="5" t="s">
        <v>13</v>
      </c>
      <c r="X30" s="5">
        <v>69.77</v>
      </c>
      <c r="Y30" s="5" t="s">
        <v>13</v>
      </c>
      <c r="Z30" s="5" t="s">
        <v>253</v>
      </c>
      <c r="AA30" s="5"/>
      <c r="AB30" s="5" t="s">
        <v>253</v>
      </c>
      <c r="AC30" s="6"/>
      <c r="AD30" s="5" t="s">
        <v>253</v>
      </c>
      <c r="AE30" s="6"/>
      <c r="AF30" s="5" t="s">
        <v>253</v>
      </c>
      <c r="AG30" s="6"/>
      <c r="AH30" s="5" t="s">
        <v>253</v>
      </c>
      <c r="AI30" s="6"/>
      <c r="AJ30" s="5"/>
      <c r="AK30" s="6"/>
      <c r="AL30" s="86"/>
      <c r="AM30" s="24"/>
      <c r="AN30" s="24"/>
      <c r="AO30" s="24"/>
      <c r="AP30" s="24"/>
      <c r="AQ30" s="24"/>
      <c r="AR30" s="24"/>
      <c r="AS30" s="24"/>
      <c r="AT30" s="24"/>
      <c r="AU30" s="24"/>
      <c r="AV30" s="24"/>
    </row>
    <row r="31" spans="1:48" s="8" customFormat="1">
      <c r="A31" s="2">
        <v>29</v>
      </c>
      <c r="B31" s="61" t="s">
        <v>124</v>
      </c>
      <c r="C31" s="61" t="s">
        <v>125</v>
      </c>
      <c r="D31" s="79" t="s">
        <v>87</v>
      </c>
      <c r="E31" s="9">
        <v>6</v>
      </c>
      <c r="F31" s="45">
        <f>SUM(H31:AM31)-(J31+R31+V31+X31+AH31)</f>
        <v>308.91999999999996</v>
      </c>
      <c r="G31" s="47">
        <f t="shared" si="0"/>
        <v>51.486666666666657</v>
      </c>
      <c r="H31" s="5">
        <v>51.56</v>
      </c>
      <c r="I31" s="106" t="s">
        <v>50</v>
      </c>
      <c r="J31" s="74">
        <v>47.4</v>
      </c>
      <c r="K31" s="74" t="s">
        <v>50</v>
      </c>
      <c r="L31" s="5">
        <v>47.44</v>
      </c>
      <c r="M31" s="106" t="s">
        <v>50</v>
      </c>
      <c r="N31" s="5">
        <v>46.88</v>
      </c>
      <c r="O31" s="106" t="s">
        <v>50</v>
      </c>
      <c r="P31" s="5"/>
      <c r="Q31" s="5"/>
      <c r="R31" s="74">
        <v>38.659999999999997</v>
      </c>
      <c r="S31" s="74" t="s">
        <v>245</v>
      </c>
      <c r="T31" s="5">
        <v>55.3</v>
      </c>
      <c r="U31" s="106" t="s">
        <v>245</v>
      </c>
      <c r="V31" s="74">
        <v>30.83</v>
      </c>
      <c r="W31" s="74" t="s">
        <v>245</v>
      </c>
      <c r="X31" s="74">
        <v>44.09</v>
      </c>
      <c r="Y31" s="74" t="s">
        <v>245</v>
      </c>
      <c r="Z31" s="5" t="s">
        <v>253</v>
      </c>
      <c r="AA31" s="5"/>
      <c r="AB31" s="5">
        <v>50</v>
      </c>
      <c r="AC31" s="6" t="s">
        <v>245</v>
      </c>
      <c r="AD31" s="5" t="s">
        <v>325</v>
      </c>
      <c r="AE31" s="6" t="s">
        <v>245</v>
      </c>
      <c r="AF31" s="5">
        <v>57.74</v>
      </c>
      <c r="AG31" s="6" t="s">
        <v>50</v>
      </c>
      <c r="AH31" s="74">
        <v>47.22</v>
      </c>
      <c r="AI31" s="98" t="s">
        <v>50</v>
      </c>
      <c r="AJ31" s="5"/>
      <c r="AK31" s="6"/>
      <c r="AL31" s="85"/>
      <c r="AM31" s="24"/>
      <c r="AN31" s="24"/>
      <c r="AO31" s="24"/>
      <c r="AP31" s="24"/>
      <c r="AQ31" s="24"/>
      <c r="AR31" s="24"/>
      <c r="AS31" s="24"/>
      <c r="AT31" s="24"/>
      <c r="AU31" s="24"/>
      <c r="AV31" s="24"/>
    </row>
    <row r="32" spans="1:48" s="8" customFormat="1">
      <c r="A32" s="2">
        <v>30</v>
      </c>
      <c r="B32" s="61" t="s">
        <v>145</v>
      </c>
      <c r="C32" s="61" t="s">
        <v>146</v>
      </c>
      <c r="D32" s="79" t="s">
        <v>117</v>
      </c>
      <c r="E32" s="24">
        <v>7</v>
      </c>
      <c r="F32" s="45">
        <f>SUM(H32:AM32)-(N32+R32+Z32+AF32)</f>
        <v>304.10999999999996</v>
      </c>
      <c r="G32" s="47">
        <f t="shared" si="0"/>
        <v>43.444285714285705</v>
      </c>
      <c r="H32" s="5"/>
      <c r="I32" s="5"/>
      <c r="J32" s="5">
        <v>44.6</v>
      </c>
      <c r="K32" s="5" t="s">
        <v>116</v>
      </c>
      <c r="L32" s="5">
        <v>42.9</v>
      </c>
      <c r="M32" s="5" t="s">
        <v>116</v>
      </c>
      <c r="N32" s="74">
        <v>36.46</v>
      </c>
      <c r="O32" s="74" t="s">
        <v>255</v>
      </c>
      <c r="P32" s="13">
        <v>41.37</v>
      </c>
      <c r="Q32" s="24" t="s">
        <v>255</v>
      </c>
      <c r="R32" s="76">
        <v>35.880000000000003</v>
      </c>
      <c r="S32" s="75" t="s">
        <v>255</v>
      </c>
      <c r="T32" s="13">
        <v>42.23</v>
      </c>
      <c r="U32" s="24" t="s">
        <v>255</v>
      </c>
      <c r="V32" s="24" t="s">
        <v>253</v>
      </c>
      <c r="W32" s="24"/>
      <c r="X32" s="13">
        <v>36.25</v>
      </c>
      <c r="Y32" s="24" t="s">
        <v>118</v>
      </c>
      <c r="Z32" s="76">
        <v>33.71</v>
      </c>
      <c r="AA32" s="75" t="s">
        <v>255</v>
      </c>
      <c r="AB32" s="13">
        <v>47.14</v>
      </c>
      <c r="AC32" s="24" t="s">
        <v>255</v>
      </c>
      <c r="AD32" s="24">
        <v>49.62</v>
      </c>
      <c r="AE32" s="24" t="s">
        <v>118</v>
      </c>
      <c r="AF32" s="76">
        <v>39.880000000000003</v>
      </c>
      <c r="AG32" s="75" t="s">
        <v>255</v>
      </c>
      <c r="AH32" s="13" t="s">
        <v>253</v>
      </c>
      <c r="AI32" s="24"/>
      <c r="AJ32" s="24"/>
      <c r="AK32" s="24"/>
      <c r="AL32" s="86"/>
      <c r="AM32" s="24"/>
      <c r="AN32" s="24"/>
      <c r="AO32" s="24"/>
      <c r="AP32" s="24"/>
      <c r="AQ32" s="24"/>
      <c r="AR32" s="24"/>
      <c r="AS32" s="24"/>
      <c r="AT32" s="24"/>
      <c r="AU32" s="24"/>
      <c r="AV32" s="24"/>
    </row>
    <row r="33" spans="1:48" s="8" customFormat="1">
      <c r="A33" s="2">
        <v>31</v>
      </c>
      <c r="B33" s="49" t="s">
        <v>246</v>
      </c>
      <c r="C33" s="49" t="s">
        <v>247</v>
      </c>
      <c r="D33" s="24" t="s">
        <v>248</v>
      </c>
      <c r="E33" s="24">
        <v>7</v>
      </c>
      <c r="F33" s="45">
        <f>SUM(H33:AM33)-(X33+AH33)</f>
        <v>302.78999999999996</v>
      </c>
      <c r="G33" s="47">
        <f t="shared" si="0"/>
        <v>43.255714285714284</v>
      </c>
      <c r="H33" s="13">
        <v>46.61</v>
      </c>
      <c r="I33" s="24" t="s">
        <v>245</v>
      </c>
      <c r="J33" s="24"/>
      <c r="K33" s="24"/>
      <c r="L33" s="24">
        <v>49.22</v>
      </c>
      <c r="M33" s="24" t="s">
        <v>245</v>
      </c>
      <c r="N33" s="13" t="s">
        <v>253</v>
      </c>
      <c r="O33" s="24"/>
      <c r="P33" s="5"/>
      <c r="Q33" s="5"/>
      <c r="R33" s="5">
        <v>47.98</v>
      </c>
      <c r="S33" s="5" t="s">
        <v>50</v>
      </c>
      <c r="T33" s="5">
        <v>35.33</v>
      </c>
      <c r="U33" s="5" t="s">
        <v>55</v>
      </c>
      <c r="V33" s="5">
        <v>41.88</v>
      </c>
      <c r="W33" s="5" t="s">
        <v>50</v>
      </c>
      <c r="X33" s="74">
        <v>40.68</v>
      </c>
      <c r="Y33" s="74" t="s">
        <v>50</v>
      </c>
      <c r="Z33" s="5" t="s">
        <v>253</v>
      </c>
      <c r="AA33" s="5"/>
      <c r="AB33" s="5">
        <v>42.19</v>
      </c>
      <c r="AC33" s="6" t="s">
        <v>50</v>
      </c>
      <c r="AD33" s="5" t="s">
        <v>253</v>
      </c>
      <c r="AE33" s="6"/>
      <c r="AF33" s="5">
        <v>39.58</v>
      </c>
      <c r="AG33" s="6" t="s">
        <v>242</v>
      </c>
      <c r="AH33" s="74">
        <v>43.06</v>
      </c>
      <c r="AI33" s="98" t="s">
        <v>245</v>
      </c>
      <c r="AJ33" s="5"/>
      <c r="AK33" s="6"/>
      <c r="AL33" s="86"/>
      <c r="AM33" s="24"/>
      <c r="AN33" s="24"/>
      <c r="AO33" s="24"/>
      <c r="AP33" s="24"/>
      <c r="AQ33" s="24"/>
      <c r="AR33" s="24"/>
      <c r="AS33" s="24"/>
      <c r="AT33" s="24"/>
      <c r="AU33" s="24"/>
      <c r="AV33" s="24"/>
    </row>
    <row r="34" spans="1:48" s="8" customFormat="1">
      <c r="A34" s="2">
        <v>32</v>
      </c>
      <c r="B34" s="49" t="s">
        <v>226</v>
      </c>
      <c r="C34" s="49" t="s">
        <v>154</v>
      </c>
      <c r="D34" s="24" t="s">
        <v>239</v>
      </c>
      <c r="E34" s="24">
        <v>6</v>
      </c>
      <c r="F34" s="45">
        <f>SUM(H34:AM34)-(J34+N34+R34+AH34)</f>
        <v>302.20999999999992</v>
      </c>
      <c r="G34" s="47">
        <f t="shared" si="0"/>
        <v>50.368333333333318</v>
      </c>
      <c r="H34" s="13">
        <v>54.69</v>
      </c>
      <c r="I34" s="24" t="s">
        <v>91</v>
      </c>
      <c r="J34" s="76">
        <v>39.58</v>
      </c>
      <c r="K34" s="75" t="s">
        <v>91</v>
      </c>
      <c r="L34" s="13">
        <v>46.09</v>
      </c>
      <c r="M34" s="24" t="s">
        <v>37</v>
      </c>
      <c r="N34" s="76">
        <v>36.04</v>
      </c>
      <c r="O34" s="75" t="s">
        <v>91</v>
      </c>
      <c r="P34" s="5">
        <v>50</v>
      </c>
      <c r="Q34" s="5" t="s">
        <v>91</v>
      </c>
      <c r="R34" s="74">
        <v>38.659999999999997</v>
      </c>
      <c r="S34" s="74" t="s">
        <v>91</v>
      </c>
      <c r="T34" s="5">
        <v>44.7</v>
      </c>
      <c r="U34" s="5" t="s">
        <v>91</v>
      </c>
      <c r="V34" s="5" t="s">
        <v>253</v>
      </c>
      <c r="W34" s="5"/>
      <c r="X34" s="5">
        <v>52.27</v>
      </c>
      <c r="Y34" s="5" t="s">
        <v>18</v>
      </c>
      <c r="Z34" s="5" t="s">
        <v>291</v>
      </c>
      <c r="AA34" s="5"/>
      <c r="AB34" s="5" t="s">
        <v>253</v>
      </c>
      <c r="AC34" s="6"/>
      <c r="AD34" s="5" t="s">
        <v>253</v>
      </c>
      <c r="AE34" s="6"/>
      <c r="AF34" s="5">
        <v>54.46</v>
      </c>
      <c r="AG34" s="6" t="s">
        <v>116</v>
      </c>
      <c r="AH34" s="74">
        <v>43.06</v>
      </c>
      <c r="AI34" s="98" t="s">
        <v>91</v>
      </c>
      <c r="AJ34" s="5"/>
      <c r="AK34" s="6"/>
      <c r="AL34" s="85"/>
      <c r="AM34" s="24"/>
      <c r="AN34" s="24"/>
      <c r="AO34" s="24"/>
      <c r="AP34" s="24"/>
      <c r="AQ34" s="24"/>
      <c r="AR34" s="24"/>
      <c r="AS34" s="24"/>
      <c r="AT34" s="24"/>
      <c r="AU34" s="24"/>
      <c r="AV34" s="24"/>
    </row>
    <row r="35" spans="1:48">
      <c r="A35" s="2">
        <v>33</v>
      </c>
      <c r="B35" s="49" t="s">
        <v>241</v>
      </c>
      <c r="C35" s="49" t="s">
        <v>240</v>
      </c>
      <c r="D35" s="24" t="s">
        <v>242</v>
      </c>
      <c r="E35" s="9">
        <v>5</v>
      </c>
      <c r="F35" s="45">
        <f>SUM(H35:AM35)-(H35+L35+J35+R35+X35)</f>
        <v>291.32</v>
      </c>
      <c r="G35" s="47">
        <f t="shared" ref="G35:G66" si="1">F35/E35</f>
        <v>58.263999999999996</v>
      </c>
      <c r="H35" s="76">
        <v>47.66</v>
      </c>
      <c r="I35" s="75" t="s">
        <v>86</v>
      </c>
      <c r="J35" s="76">
        <v>40.630000000000003</v>
      </c>
      <c r="K35" s="75" t="s">
        <v>86</v>
      </c>
      <c r="L35" s="76">
        <v>40.06</v>
      </c>
      <c r="M35" s="75" t="s">
        <v>86</v>
      </c>
      <c r="N35" s="13">
        <v>52.73</v>
      </c>
      <c r="O35" s="24" t="s">
        <v>86</v>
      </c>
      <c r="P35" s="5"/>
      <c r="Q35" s="5"/>
      <c r="R35" s="74">
        <v>45.37</v>
      </c>
      <c r="S35" s="74" t="s">
        <v>86</v>
      </c>
      <c r="T35" s="5">
        <v>51.03</v>
      </c>
      <c r="U35" s="5" t="s">
        <v>86</v>
      </c>
      <c r="V35" s="5">
        <v>53.54</v>
      </c>
      <c r="W35" s="5" t="s">
        <v>86</v>
      </c>
      <c r="X35" s="74">
        <v>49.58</v>
      </c>
      <c r="Y35" s="74" t="s">
        <v>86</v>
      </c>
      <c r="Z35" s="5" t="s">
        <v>253</v>
      </c>
      <c r="AA35" s="5"/>
      <c r="AB35" s="5">
        <v>62.24</v>
      </c>
      <c r="AC35" s="6" t="s">
        <v>44</v>
      </c>
      <c r="AD35" s="5">
        <v>32.200000000000003</v>
      </c>
      <c r="AE35" s="6" t="s">
        <v>50</v>
      </c>
      <c r="AF35" s="5">
        <v>39.58</v>
      </c>
      <c r="AG35" s="6" t="s">
        <v>248</v>
      </c>
      <c r="AH35" s="5" t="s">
        <v>253</v>
      </c>
      <c r="AI35" s="6"/>
      <c r="AJ35" s="5"/>
      <c r="AK35" s="6"/>
      <c r="AL35" s="87"/>
      <c r="AM35" s="88"/>
      <c r="AN35" s="88"/>
      <c r="AO35" s="88"/>
      <c r="AP35" s="88"/>
      <c r="AQ35" s="88"/>
      <c r="AR35" s="88"/>
      <c r="AS35" s="88"/>
      <c r="AT35" s="88"/>
      <c r="AU35" s="88"/>
      <c r="AV35" s="88"/>
    </row>
    <row r="36" spans="1:48" s="8" customFormat="1">
      <c r="A36" s="2">
        <v>34</v>
      </c>
      <c r="B36" s="61" t="s">
        <v>167</v>
      </c>
      <c r="C36" s="61" t="s">
        <v>168</v>
      </c>
      <c r="D36" s="79" t="s">
        <v>136</v>
      </c>
      <c r="E36" s="9">
        <v>5</v>
      </c>
      <c r="F36" s="45">
        <f>SUM(H36:AM36)-(V36+0)</f>
        <v>277.63</v>
      </c>
      <c r="G36" s="47">
        <f t="shared" si="1"/>
        <v>55.525999999999996</v>
      </c>
      <c r="H36" s="5"/>
      <c r="I36" s="5"/>
      <c r="J36" s="5"/>
      <c r="K36" s="5"/>
      <c r="L36" s="5"/>
      <c r="M36" s="5"/>
      <c r="N36" s="5"/>
      <c r="O36" s="5"/>
      <c r="P36" s="12"/>
      <c r="Q36" s="12"/>
      <c r="R36" s="12">
        <v>52.02</v>
      </c>
      <c r="S36" s="12" t="s">
        <v>45</v>
      </c>
      <c r="T36" s="12">
        <v>71.489999999999995</v>
      </c>
      <c r="U36" s="12" t="s">
        <v>45</v>
      </c>
      <c r="V36" s="74">
        <v>48.75</v>
      </c>
      <c r="W36" s="74" t="s">
        <v>45</v>
      </c>
      <c r="X36" s="12">
        <v>50.21</v>
      </c>
      <c r="Y36" s="12" t="s">
        <v>45</v>
      </c>
      <c r="Z36" s="12" t="s">
        <v>253</v>
      </c>
      <c r="AA36" s="12"/>
      <c r="AB36" s="12" t="s">
        <v>253</v>
      </c>
      <c r="AC36" s="18"/>
      <c r="AD36" s="18" t="s">
        <v>253</v>
      </c>
      <c r="AE36" s="18"/>
      <c r="AF36" s="12">
        <v>52.98</v>
      </c>
      <c r="AG36" s="18" t="s">
        <v>172</v>
      </c>
      <c r="AH36" s="12">
        <v>50.93</v>
      </c>
      <c r="AI36" s="18" t="s">
        <v>172</v>
      </c>
      <c r="AJ36" s="12"/>
      <c r="AK36" s="4"/>
      <c r="AL36" s="86"/>
      <c r="AM36" s="24"/>
      <c r="AN36" s="24"/>
      <c r="AO36" s="24"/>
      <c r="AP36" s="24"/>
      <c r="AQ36" s="24"/>
      <c r="AR36" s="24"/>
      <c r="AS36" s="24"/>
      <c r="AT36" s="24"/>
      <c r="AU36" s="24"/>
      <c r="AV36" s="24"/>
    </row>
    <row r="37" spans="1:48" s="8" customFormat="1">
      <c r="A37" s="2">
        <v>35</v>
      </c>
      <c r="B37" s="49" t="s">
        <v>243</v>
      </c>
      <c r="C37" s="49" t="s">
        <v>244</v>
      </c>
      <c r="D37" s="24" t="s">
        <v>245</v>
      </c>
      <c r="E37" s="9">
        <v>5</v>
      </c>
      <c r="F37" s="45">
        <f>SUM(H37:AM37)-(R37+V37+X37+AH37)</f>
        <v>255.30000000000007</v>
      </c>
      <c r="G37" s="47">
        <f t="shared" si="1"/>
        <v>51.060000000000016</v>
      </c>
      <c r="H37" s="13">
        <v>46.61</v>
      </c>
      <c r="I37" s="24" t="s">
        <v>248</v>
      </c>
      <c r="J37" s="24"/>
      <c r="K37" s="24"/>
      <c r="L37" s="24">
        <v>49.22</v>
      </c>
      <c r="M37" s="24" t="s">
        <v>248</v>
      </c>
      <c r="N37" s="13" t="s">
        <v>253</v>
      </c>
      <c r="O37" s="24"/>
      <c r="P37" s="5"/>
      <c r="Q37" s="5"/>
      <c r="R37" s="74">
        <v>38.659999999999997</v>
      </c>
      <c r="S37" s="74" t="s">
        <v>87</v>
      </c>
      <c r="T37" s="5">
        <v>55.3</v>
      </c>
      <c r="U37" s="106" t="s">
        <v>87</v>
      </c>
      <c r="V37" s="74">
        <v>30.8</v>
      </c>
      <c r="W37" s="74" t="s">
        <v>87</v>
      </c>
      <c r="X37" s="74">
        <v>44.09</v>
      </c>
      <c r="Y37" s="74" t="s">
        <v>87</v>
      </c>
      <c r="Z37" s="5" t="s">
        <v>253</v>
      </c>
      <c r="AA37" s="5"/>
      <c r="AB37" s="5">
        <v>50</v>
      </c>
      <c r="AC37" s="6" t="s">
        <v>87</v>
      </c>
      <c r="AD37" s="5">
        <v>54.17</v>
      </c>
      <c r="AE37" s="6" t="s">
        <v>87</v>
      </c>
      <c r="AF37" s="5" t="s">
        <v>253</v>
      </c>
      <c r="AG37" s="6"/>
      <c r="AH37" s="74">
        <v>43.06</v>
      </c>
      <c r="AI37" s="98" t="s">
        <v>248</v>
      </c>
      <c r="AJ37" s="5"/>
      <c r="AK37" s="6"/>
      <c r="AL37" s="86"/>
      <c r="AM37" s="24"/>
      <c r="AN37" s="24"/>
      <c r="AO37" s="24"/>
      <c r="AP37" s="24"/>
      <c r="AQ37" s="24"/>
      <c r="AR37" s="24"/>
      <c r="AS37" s="24"/>
      <c r="AT37" s="24"/>
      <c r="AU37" s="24"/>
      <c r="AV37" s="24"/>
    </row>
    <row r="38" spans="1:48" s="8" customFormat="1">
      <c r="A38" s="2">
        <v>36</v>
      </c>
      <c r="B38" s="62" t="s">
        <v>142</v>
      </c>
      <c r="C38" s="61" t="s">
        <v>143</v>
      </c>
      <c r="D38" s="79" t="s">
        <v>123</v>
      </c>
      <c r="E38" s="9">
        <v>3</v>
      </c>
      <c r="F38" s="45">
        <f>SUM(H38:AM38)-(R38+AF38)</f>
        <v>242.45000000000005</v>
      </c>
      <c r="G38" s="47">
        <f t="shared" si="1"/>
        <v>80.816666666666677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74">
        <v>44.7</v>
      </c>
      <c r="S38" s="74" t="s">
        <v>18</v>
      </c>
      <c r="T38" s="9">
        <v>62.6</v>
      </c>
      <c r="U38" s="5" t="s">
        <v>18</v>
      </c>
      <c r="V38" s="5" t="s">
        <v>253</v>
      </c>
      <c r="W38" s="5"/>
      <c r="X38" s="5" t="s">
        <v>253</v>
      </c>
      <c r="Y38" s="5"/>
      <c r="Z38" s="5">
        <v>58.71</v>
      </c>
      <c r="AA38" s="5" t="s">
        <v>308</v>
      </c>
      <c r="AB38" s="5" t="s">
        <v>253</v>
      </c>
      <c r="AC38" s="6"/>
      <c r="AD38" s="5">
        <v>57.95</v>
      </c>
      <c r="AE38" s="6" t="s">
        <v>18</v>
      </c>
      <c r="AF38" s="74">
        <v>46.43</v>
      </c>
      <c r="AG38" s="98" t="s">
        <v>18</v>
      </c>
      <c r="AH38" s="5">
        <v>63.19</v>
      </c>
      <c r="AI38" s="6" t="s">
        <v>18</v>
      </c>
      <c r="AJ38" s="5"/>
      <c r="AK38" s="6"/>
      <c r="AL38" s="85"/>
      <c r="AM38" s="24"/>
      <c r="AN38" s="24"/>
      <c r="AO38" s="24"/>
      <c r="AP38" s="24"/>
      <c r="AQ38" s="24"/>
      <c r="AR38" s="24"/>
      <c r="AS38" s="24"/>
      <c r="AT38" s="24"/>
      <c r="AU38" s="24"/>
      <c r="AV38" s="24"/>
    </row>
    <row r="39" spans="1:48" s="8" customFormat="1">
      <c r="A39" s="2">
        <v>37</v>
      </c>
      <c r="B39" s="58" t="s">
        <v>155</v>
      </c>
      <c r="C39" s="58" t="s">
        <v>156</v>
      </c>
      <c r="D39" s="2" t="s">
        <v>34</v>
      </c>
      <c r="E39" s="24">
        <v>4</v>
      </c>
      <c r="F39" s="45">
        <f>SUM(H39:AM39)-(0+0)</f>
        <v>236.20999999999998</v>
      </c>
      <c r="G39" s="47">
        <f t="shared" si="1"/>
        <v>59.052499999999995</v>
      </c>
      <c r="H39" s="5"/>
      <c r="I39" s="5"/>
      <c r="J39" s="5">
        <v>62.5</v>
      </c>
      <c r="K39" s="5" t="s">
        <v>44</v>
      </c>
      <c r="L39" s="5"/>
      <c r="M39" s="5"/>
      <c r="N39" s="5">
        <v>67.08</v>
      </c>
      <c r="O39" s="5" t="s">
        <v>30</v>
      </c>
      <c r="P39" s="5"/>
      <c r="Q39" s="5"/>
      <c r="R39" s="12" t="s">
        <v>253</v>
      </c>
      <c r="S39" s="12"/>
      <c r="T39" s="5">
        <v>56.82</v>
      </c>
      <c r="U39" s="5" t="s">
        <v>31</v>
      </c>
      <c r="V39" s="5" t="s">
        <v>253</v>
      </c>
      <c r="W39" s="5"/>
      <c r="X39" s="5" t="s">
        <v>291</v>
      </c>
      <c r="Y39" s="5"/>
      <c r="Z39" s="5">
        <v>49.81</v>
      </c>
      <c r="AA39" s="5" t="s">
        <v>32</v>
      </c>
      <c r="AB39" s="5" t="s">
        <v>253</v>
      </c>
      <c r="AC39" s="6"/>
      <c r="AD39" s="5" t="s">
        <v>253</v>
      </c>
      <c r="AE39" s="6"/>
      <c r="AF39" s="5" t="s">
        <v>253</v>
      </c>
      <c r="AG39" s="6"/>
      <c r="AH39" s="5" t="s">
        <v>253</v>
      </c>
      <c r="AI39" s="6"/>
      <c r="AJ39" s="5"/>
      <c r="AK39" s="6"/>
      <c r="AL39" s="85"/>
      <c r="AM39" s="24"/>
      <c r="AN39" s="24"/>
      <c r="AO39" s="24"/>
      <c r="AP39" s="24"/>
      <c r="AQ39" s="24"/>
      <c r="AR39" s="24"/>
      <c r="AS39" s="24"/>
      <c r="AT39" s="24"/>
      <c r="AU39" s="24"/>
      <c r="AV39" s="24"/>
    </row>
    <row r="40" spans="1:48" s="8" customFormat="1">
      <c r="A40" s="2">
        <v>38</v>
      </c>
      <c r="B40" s="61" t="s">
        <v>205</v>
      </c>
      <c r="C40" s="61" t="s">
        <v>206</v>
      </c>
      <c r="D40" s="79" t="s">
        <v>194</v>
      </c>
      <c r="E40" s="24">
        <v>4</v>
      </c>
      <c r="F40" s="45">
        <f>SUM(H40:AM40)-(0+0)</f>
        <v>234.86</v>
      </c>
      <c r="G40" s="47">
        <f t="shared" si="1"/>
        <v>58.715000000000003</v>
      </c>
      <c r="H40" s="24"/>
      <c r="I40" s="24"/>
      <c r="J40" s="24"/>
      <c r="K40" s="24"/>
      <c r="L40" s="24"/>
      <c r="M40" s="24"/>
      <c r="N40" s="13"/>
      <c r="O40" s="24"/>
      <c r="P40" s="24"/>
      <c r="Q40" s="24"/>
      <c r="R40" s="13">
        <v>56.48</v>
      </c>
      <c r="S40" s="24" t="s">
        <v>33</v>
      </c>
      <c r="T40" s="24" t="s">
        <v>253</v>
      </c>
      <c r="U40" s="24"/>
      <c r="V40" s="24" t="s">
        <v>253</v>
      </c>
      <c r="W40" s="24"/>
      <c r="X40" s="13" t="s">
        <v>253</v>
      </c>
      <c r="Y40" s="24"/>
      <c r="Z40" s="24" t="s">
        <v>253</v>
      </c>
      <c r="AA40" s="24"/>
      <c r="AB40" s="13" t="s">
        <v>253</v>
      </c>
      <c r="AC40" s="24"/>
      <c r="AD40" s="24">
        <v>63.07</v>
      </c>
      <c r="AE40" s="24" t="s">
        <v>33</v>
      </c>
      <c r="AF40" s="13">
        <v>61.61</v>
      </c>
      <c r="AG40" s="24" t="s">
        <v>13</v>
      </c>
      <c r="AH40" s="13">
        <v>53.7</v>
      </c>
      <c r="AI40" s="24" t="s">
        <v>13</v>
      </c>
      <c r="AJ40" s="13"/>
      <c r="AK40" s="24"/>
      <c r="AL40" s="86"/>
      <c r="AM40" s="24"/>
      <c r="AN40" s="24"/>
      <c r="AO40" s="24"/>
      <c r="AP40" s="24"/>
      <c r="AQ40" s="24"/>
      <c r="AR40" s="24"/>
      <c r="AS40" s="24"/>
      <c r="AT40" s="24"/>
      <c r="AU40" s="24"/>
      <c r="AV40" s="24"/>
    </row>
    <row r="41" spans="1:48" s="8" customFormat="1">
      <c r="A41" s="2">
        <v>39</v>
      </c>
      <c r="B41" s="61" t="s">
        <v>182</v>
      </c>
      <c r="C41" s="61" t="s">
        <v>261</v>
      </c>
      <c r="D41" s="79" t="s">
        <v>263</v>
      </c>
      <c r="E41" s="24">
        <v>4</v>
      </c>
      <c r="F41" s="45">
        <f>SUM(H41:AM41)-(0+0)</f>
        <v>225.37</v>
      </c>
      <c r="G41" s="47">
        <f t="shared" si="1"/>
        <v>56.342500000000001</v>
      </c>
      <c r="H41" s="5"/>
      <c r="I41" s="5"/>
      <c r="J41" s="5"/>
      <c r="K41" s="5"/>
      <c r="L41" s="5"/>
      <c r="M41" s="5"/>
      <c r="N41" s="5">
        <v>50.21</v>
      </c>
      <c r="O41" s="5" t="s">
        <v>262</v>
      </c>
      <c r="P41" s="5">
        <v>63.96</v>
      </c>
      <c r="Q41" s="5" t="s">
        <v>12</v>
      </c>
      <c r="R41" s="5" t="s">
        <v>253</v>
      </c>
      <c r="S41" s="5"/>
      <c r="T41" s="5" t="s">
        <v>253</v>
      </c>
      <c r="U41" s="5"/>
      <c r="V41" s="5" t="s">
        <v>253</v>
      </c>
      <c r="W41" s="5"/>
      <c r="X41" s="5">
        <v>54.38</v>
      </c>
      <c r="Y41" s="5" t="s">
        <v>262</v>
      </c>
      <c r="Z41" s="5" t="s">
        <v>253</v>
      </c>
      <c r="AA41" s="5"/>
      <c r="AB41" s="5" t="s">
        <v>253</v>
      </c>
      <c r="AC41" s="6"/>
      <c r="AD41" s="5">
        <v>56.82</v>
      </c>
      <c r="AE41" s="6" t="s">
        <v>173</v>
      </c>
      <c r="AF41" s="5" t="s">
        <v>253</v>
      </c>
      <c r="AG41" s="6"/>
      <c r="AH41" s="5" t="s">
        <v>253</v>
      </c>
      <c r="AI41" s="6"/>
      <c r="AJ41" s="5"/>
      <c r="AK41" s="6"/>
      <c r="AL41" s="85"/>
      <c r="AM41" s="24"/>
      <c r="AN41" s="24"/>
      <c r="AO41" s="24"/>
      <c r="AP41" s="24"/>
      <c r="AQ41" s="24"/>
      <c r="AR41" s="24"/>
      <c r="AS41" s="24"/>
      <c r="AT41" s="24"/>
      <c r="AU41" s="24"/>
      <c r="AV41" s="24"/>
    </row>
    <row r="42" spans="1:48" s="8" customFormat="1">
      <c r="A42" s="2">
        <v>40</v>
      </c>
      <c r="B42" s="61" t="s">
        <v>126</v>
      </c>
      <c r="C42" s="61" t="s">
        <v>127</v>
      </c>
      <c r="D42" s="79" t="s">
        <v>118</v>
      </c>
      <c r="E42" s="24">
        <v>5</v>
      </c>
      <c r="F42" s="45">
        <f>SUM(H42:AM42)-(T42+0)</f>
        <v>224.22</v>
      </c>
      <c r="G42" s="47">
        <f t="shared" si="1"/>
        <v>44.844000000000001</v>
      </c>
      <c r="H42" s="5"/>
      <c r="I42" s="5"/>
      <c r="J42" s="16"/>
      <c r="K42" s="16"/>
      <c r="L42" s="5"/>
      <c r="M42" s="5"/>
      <c r="N42" s="5"/>
      <c r="O42" s="5"/>
      <c r="P42" s="5">
        <v>45.13</v>
      </c>
      <c r="Q42" s="5" t="s">
        <v>116</v>
      </c>
      <c r="R42" s="5">
        <v>46.97</v>
      </c>
      <c r="S42" s="5" t="s">
        <v>116</v>
      </c>
      <c r="T42" s="74">
        <v>31.25</v>
      </c>
      <c r="U42" s="74" t="s">
        <v>116</v>
      </c>
      <c r="V42" s="5">
        <v>46.25</v>
      </c>
      <c r="W42" s="5" t="s">
        <v>116</v>
      </c>
      <c r="X42" s="5">
        <v>36.25</v>
      </c>
      <c r="Y42" s="5" t="s">
        <v>117</v>
      </c>
      <c r="Z42" s="5" t="s">
        <v>253</v>
      </c>
      <c r="AA42" s="5"/>
      <c r="AB42" s="5" t="s">
        <v>253</v>
      </c>
      <c r="AC42" s="6"/>
      <c r="AD42" s="5">
        <v>49.62</v>
      </c>
      <c r="AE42" s="6" t="s">
        <v>117</v>
      </c>
      <c r="AF42" s="5" t="s">
        <v>253</v>
      </c>
      <c r="AG42" s="6"/>
      <c r="AH42" s="5" t="s">
        <v>253</v>
      </c>
      <c r="AI42" s="6"/>
      <c r="AJ42" s="5"/>
      <c r="AK42" s="6"/>
      <c r="AL42" s="85"/>
      <c r="AM42" s="24"/>
      <c r="AN42" s="24"/>
      <c r="AO42" s="24"/>
      <c r="AP42" s="24"/>
      <c r="AQ42" s="24"/>
      <c r="AR42" s="24"/>
      <c r="AS42" s="24"/>
      <c r="AT42" s="24"/>
      <c r="AU42" s="24"/>
      <c r="AV42" s="24"/>
    </row>
    <row r="43" spans="1:48" s="8" customFormat="1">
      <c r="A43" s="2">
        <v>41</v>
      </c>
      <c r="B43" s="58" t="s">
        <v>252</v>
      </c>
      <c r="C43" s="58" t="s">
        <v>191</v>
      </c>
      <c r="D43" s="2" t="s">
        <v>251</v>
      </c>
      <c r="E43" s="24">
        <v>4</v>
      </c>
      <c r="F43" s="45">
        <f>SUM(H43:AM43)-(0+0)</f>
        <v>224.16</v>
      </c>
      <c r="G43" s="47">
        <f t="shared" si="1"/>
        <v>56.04</v>
      </c>
      <c r="H43" s="5"/>
      <c r="I43" s="5"/>
      <c r="J43" s="5"/>
      <c r="K43" s="5"/>
      <c r="L43" s="5">
        <v>66.48</v>
      </c>
      <c r="M43" s="5" t="s">
        <v>82</v>
      </c>
      <c r="N43" s="5" t="s">
        <v>253</v>
      </c>
      <c r="O43" s="5"/>
      <c r="P43" s="5"/>
      <c r="Q43" s="5"/>
      <c r="R43" s="5" t="s">
        <v>253</v>
      </c>
      <c r="S43" s="5"/>
      <c r="T43" s="5" t="s">
        <v>253</v>
      </c>
      <c r="U43" s="5"/>
      <c r="V43" s="5" t="s">
        <v>253</v>
      </c>
      <c r="W43" s="5"/>
      <c r="X43" s="5">
        <v>59.38</v>
      </c>
      <c r="Y43" s="5" t="s">
        <v>82</v>
      </c>
      <c r="Z43" s="5">
        <v>44.7</v>
      </c>
      <c r="AA43" s="5" t="s">
        <v>82</v>
      </c>
      <c r="AB43" s="5" t="s">
        <v>253</v>
      </c>
      <c r="AC43" s="6"/>
      <c r="AD43" s="5">
        <v>53.6</v>
      </c>
      <c r="AE43" s="6" t="s">
        <v>30</v>
      </c>
      <c r="AF43" s="5" t="s">
        <v>253</v>
      </c>
      <c r="AG43" s="6"/>
      <c r="AH43" s="13" t="s">
        <v>253</v>
      </c>
      <c r="AI43" s="24"/>
      <c r="AJ43" s="5"/>
      <c r="AK43" s="6"/>
      <c r="AL43" s="85"/>
      <c r="AM43" s="24"/>
      <c r="AN43" s="24"/>
      <c r="AO43" s="24"/>
      <c r="AP43" s="24"/>
      <c r="AQ43" s="24"/>
      <c r="AR43" s="24"/>
      <c r="AS43" s="24"/>
      <c r="AT43" s="24"/>
      <c r="AU43" s="24"/>
      <c r="AV43" s="24"/>
    </row>
    <row r="44" spans="1:48" s="8" customFormat="1">
      <c r="A44" s="2">
        <v>42</v>
      </c>
      <c r="B44" s="61" t="s">
        <v>80</v>
      </c>
      <c r="C44" s="61" t="s">
        <v>174</v>
      </c>
      <c r="D44" s="79" t="s">
        <v>180</v>
      </c>
      <c r="E44" s="9">
        <v>4</v>
      </c>
      <c r="F44" s="45">
        <f>SUM(H44:AM44)-(H44+N44+T44+Z44)</f>
        <v>214.9</v>
      </c>
      <c r="G44" s="47">
        <f t="shared" si="1"/>
        <v>53.725000000000001</v>
      </c>
      <c r="H44" s="74">
        <v>49.74</v>
      </c>
      <c r="I44" s="74" t="s">
        <v>181</v>
      </c>
      <c r="J44" s="12">
        <v>57.39</v>
      </c>
      <c r="K44" s="12" t="s">
        <v>181</v>
      </c>
      <c r="L44" s="4"/>
      <c r="M44" s="4"/>
      <c r="N44" s="74">
        <v>36.14</v>
      </c>
      <c r="O44" s="98" t="s">
        <v>181</v>
      </c>
      <c r="P44" s="13">
        <v>50.32</v>
      </c>
      <c r="Q44" s="24" t="s">
        <v>44</v>
      </c>
      <c r="R44" s="5">
        <v>53.8</v>
      </c>
      <c r="S44" s="24" t="s">
        <v>181</v>
      </c>
      <c r="T44" s="76">
        <v>46.97</v>
      </c>
      <c r="U44" s="75" t="s">
        <v>181</v>
      </c>
      <c r="V44" s="24" t="s">
        <v>253</v>
      </c>
      <c r="W44" s="24"/>
      <c r="X44" s="13" t="s">
        <v>253</v>
      </c>
      <c r="Y44" s="24"/>
      <c r="Z44" s="76">
        <v>50.19</v>
      </c>
      <c r="AA44" s="75" t="s">
        <v>181</v>
      </c>
      <c r="AB44" s="13">
        <v>53.39</v>
      </c>
      <c r="AC44" s="24" t="s">
        <v>181</v>
      </c>
      <c r="AD44" s="13" t="s">
        <v>253</v>
      </c>
      <c r="AE44" s="24"/>
      <c r="AF44" s="13" t="s">
        <v>253</v>
      </c>
      <c r="AG44" s="24"/>
      <c r="AH44" s="13" t="s">
        <v>253</v>
      </c>
      <c r="AI44" s="24"/>
      <c r="AJ44" s="13"/>
      <c r="AK44" s="24"/>
      <c r="AL44" s="85"/>
      <c r="AM44" s="24"/>
      <c r="AN44" s="24"/>
      <c r="AO44" s="24"/>
      <c r="AP44" s="24"/>
      <c r="AQ44" s="24"/>
      <c r="AR44" s="24"/>
      <c r="AS44" s="24"/>
      <c r="AT44" s="24"/>
      <c r="AU44" s="24"/>
      <c r="AV44" s="24"/>
    </row>
    <row r="45" spans="1:48" s="8" customFormat="1">
      <c r="A45" s="2">
        <v>43</v>
      </c>
      <c r="B45" s="8" t="s">
        <v>155</v>
      </c>
      <c r="C45" s="8" t="s">
        <v>99</v>
      </c>
      <c r="D45" s="8" t="s">
        <v>300</v>
      </c>
      <c r="E45" s="24">
        <v>4</v>
      </c>
      <c r="F45" s="45">
        <f>SUM(H45:AM45)-(0+0)</f>
        <v>212.39000000000001</v>
      </c>
      <c r="G45" s="47">
        <f t="shared" si="1"/>
        <v>53.097500000000004</v>
      </c>
      <c r="V45" s="11">
        <v>60.42</v>
      </c>
      <c r="W45" s="8" t="s">
        <v>44</v>
      </c>
      <c r="X45" s="8" t="s">
        <v>253</v>
      </c>
      <c r="Z45" s="11">
        <v>44.89</v>
      </c>
      <c r="AA45" s="8" t="s">
        <v>324</v>
      </c>
      <c r="AB45" s="8" t="s">
        <v>253</v>
      </c>
      <c r="AD45" s="8">
        <v>57.77</v>
      </c>
      <c r="AE45" s="24" t="s">
        <v>48</v>
      </c>
      <c r="AF45" s="24" t="s">
        <v>253</v>
      </c>
      <c r="AH45" s="13">
        <v>49.31</v>
      </c>
      <c r="AI45" s="8" t="s">
        <v>44</v>
      </c>
      <c r="AL45" s="15"/>
      <c r="AN45" s="24"/>
      <c r="AO45" s="24"/>
      <c r="AP45" s="24"/>
      <c r="AQ45" s="24"/>
      <c r="AR45" s="24"/>
      <c r="AS45" s="24"/>
      <c r="AT45" s="24"/>
      <c r="AU45" s="24"/>
      <c r="AV45" s="24"/>
    </row>
    <row r="46" spans="1:48" s="8" customFormat="1">
      <c r="A46" s="2">
        <v>44</v>
      </c>
      <c r="B46" s="61" t="s">
        <v>96</v>
      </c>
      <c r="C46" s="61" t="s">
        <v>111</v>
      </c>
      <c r="D46" s="79" t="s">
        <v>22</v>
      </c>
      <c r="E46" s="24">
        <v>3</v>
      </c>
      <c r="F46" s="45">
        <f>SUM(H46:AM46)-(0+0)</f>
        <v>197.07999999999998</v>
      </c>
      <c r="G46" s="47">
        <f t="shared" si="1"/>
        <v>65.693333333333328</v>
      </c>
      <c r="H46" s="5"/>
      <c r="I46" s="5"/>
      <c r="J46" s="5"/>
      <c r="K46" s="5"/>
      <c r="L46" s="5"/>
      <c r="M46" s="5"/>
      <c r="N46" s="5"/>
      <c r="O46" s="5"/>
      <c r="P46" s="24"/>
      <c r="Q46" s="24"/>
      <c r="R46" s="13">
        <v>62.04</v>
      </c>
      <c r="S46" s="24" t="s">
        <v>13</v>
      </c>
      <c r="T46" s="24" t="s">
        <v>253</v>
      </c>
      <c r="U46" s="24"/>
      <c r="V46" s="24" t="s">
        <v>253</v>
      </c>
      <c r="W46" s="24"/>
      <c r="X46" s="13" t="s">
        <v>253</v>
      </c>
      <c r="Y46" s="24"/>
      <c r="Z46" s="13">
        <v>68.56</v>
      </c>
      <c r="AA46" s="24" t="s">
        <v>13</v>
      </c>
      <c r="AB46" s="24" t="s">
        <v>253</v>
      </c>
      <c r="AC46" s="24"/>
      <c r="AD46" s="24">
        <v>66.48</v>
      </c>
      <c r="AE46" s="24" t="s">
        <v>13</v>
      </c>
      <c r="AF46" s="13" t="s">
        <v>253</v>
      </c>
      <c r="AG46" s="24"/>
      <c r="AH46" s="13" t="s">
        <v>253</v>
      </c>
      <c r="AI46" s="24"/>
      <c r="AJ46" s="13"/>
      <c r="AK46" s="24"/>
      <c r="AL46" s="85"/>
      <c r="AM46" s="24"/>
      <c r="AN46" s="24"/>
      <c r="AO46" s="24"/>
      <c r="AP46" s="24"/>
      <c r="AQ46" s="24"/>
      <c r="AR46" s="24"/>
      <c r="AS46" s="24"/>
      <c r="AT46" s="24"/>
      <c r="AU46" s="24"/>
      <c r="AV46" s="24"/>
    </row>
    <row r="47" spans="1:48" s="8" customFormat="1">
      <c r="A47" s="2">
        <v>45</v>
      </c>
      <c r="B47" s="61" t="s">
        <v>129</v>
      </c>
      <c r="C47" s="61" t="s">
        <v>130</v>
      </c>
      <c r="D47" s="79" t="s">
        <v>38</v>
      </c>
      <c r="E47" s="9">
        <v>4</v>
      </c>
      <c r="F47" s="45">
        <f>SUM(H47:AM47)-(0+0)</f>
        <v>188.64999999999998</v>
      </c>
      <c r="G47" s="47">
        <f t="shared" si="1"/>
        <v>47.162499999999994</v>
      </c>
      <c r="H47" s="24"/>
      <c r="I47" s="24"/>
      <c r="J47" s="24"/>
      <c r="K47" s="24"/>
      <c r="L47" s="24"/>
      <c r="M47" s="24"/>
      <c r="N47" s="13">
        <v>49.38</v>
      </c>
      <c r="O47" s="24" t="s">
        <v>33</v>
      </c>
      <c r="P47" s="5">
        <v>42.56</v>
      </c>
      <c r="Q47" s="5" t="s">
        <v>33</v>
      </c>
      <c r="R47" s="5">
        <v>57.32</v>
      </c>
      <c r="S47" s="5" t="s">
        <v>30</v>
      </c>
      <c r="T47" s="5" t="s">
        <v>253</v>
      </c>
      <c r="U47" s="5"/>
      <c r="V47" s="5" t="s">
        <v>253</v>
      </c>
      <c r="W47" s="5"/>
      <c r="X47" s="5" t="s">
        <v>253</v>
      </c>
      <c r="Y47" s="5"/>
      <c r="Z47" s="5">
        <v>39.39</v>
      </c>
      <c r="AA47" s="5" t="s">
        <v>33</v>
      </c>
      <c r="AB47" s="5" t="s">
        <v>253</v>
      </c>
      <c r="AC47" s="6"/>
      <c r="AD47" s="5" t="s">
        <v>253</v>
      </c>
      <c r="AE47" s="6"/>
      <c r="AF47" s="5" t="s">
        <v>253</v>
      </c>
      <c r="AG47" s="6"/>
      <c r="AH47" s="5" t="s">
        <v>253</v>
      </c>
      <c r="AI47" s="6"/>
      <c r="AJ47" s="5"/>
      <c r="AK47" s="6"/>
      <c r="AL47" s="85"/>
      <c r="AM47" s="24"/>
      <c r="AN47" s="24"/>
      <c r="AO47" s="24"/>
      <c r="AP47" s="24"/>
      <c r="AQ47" s="24"/>
      <c r="AR47" s="24"/>
      <c r="AS47" s="24"/>
      <c r="AT47" s="24"/>
      <c r="AU47" s="24"/>
      <c r="AV47" s="24"/>
    </row>
    <row r="48" spans="1:48" s="8" customFormat="1">
      <c r="A48" s="2">
        <v>46</v>
      </c>
      <c r="B48" s="61" t="s">
        <v>140</v>
      </c>
      <c r="C48" s="61" t="s">
        <v>161</v>
      </c>
      <c r="D48" s="79" t="s">
        <v>83</v>
      </c>
      <c r="E48" s="24">
        <v>4</v>
      </c>
      <c r="F48" s="45">
        <f>SUM(H48:AM48)-(0+0)</f>
        <v>166.93</v>
      </c>
      <c r="G48" s="47">
        <f t="shared" si="1"/>
        <v>41.732500000000002</v>
      </c>
      <c r="H48" s="12">
        <v>48.96</v>
      </c>
      <c r="I48" s="12" t="s">
        <v>48</v>
      </c>
      <c r="J48" s="5">
        <v>55.47</v>
      </c>
      <c r="K48" s="5" t="s">
        <v>48</v>
      </c>
      <c r="L48" s="5"/>
      <c r="M48" s="5"/>
      <c r="N48" s="5">
        <v>62.5</v>
      </c>
      <c r="O48" s="5" t="s">
        <v>43</v>
      </c>
      <c r="P48" s="5"/>
      <c r="Q48" s="5"/>
      <c r="R48" s="5" t="s">
        <v>253</v>
      </c>
      <c r="S48" s="5"/>
      <c r="T48" s="5" t="s">
        <v>253</v>
      </c>
      <c r="U48" s="5"/>
      <c r="V48" s="5" t="s">
        <v>253</v>
      </c>
      <c r="W48" s="5"/>
      <c r="X48" s="5" t="s">
        <v>253</v>
      </c>
      <c r="Y48" s="5"/>
      <c r="Z48" s="5" t="s">
        <v>253</v>
      </c>
      <c r="AA48" s="5"/>
      <c r="AB48" s="5" t="s">
        <v>253</v>
      </c>
      <c r="AC48" s="6"/>
      <c r="AD48" s="5" t="s">
        <v>253</v>
      </c>
      <c r="AE48" s="6"/>
      <c r="AF48" s="5" t="s">
        <v>253</v>
      </c>
      <c r="AG48" s="6"/>
      <c r="AH48" s="5" t="s">
        <v>253</v>
      </c>
      <c r="AI48" s="6"/>
      <c r="AJ48" s="5"/>
      <c r="AK48" s="6"/>
      <c r="AL48" s="85"/>
      <c r="AM48" s="24"/>
      <c r="AN48" s="24"/>
      <c r="AO48" s="24"/>
      <c r="AP48" s="24"/>
      <c r="AQ48" s="24"/>
      <c r="AR48" s="24"/>
      <c r="AS48" s="24"/>
      <c r="AT48" s="24"/>
      <c r="AU48" s="24"/>
      <c r="AV48" s="24"/>
    </row>
    <row r="49" spans="1:48" s="8" customFormat="1">
      <c r="A49" s="2">
        <v>47</v>
      </c>
      <c r="B49" s="61" t="s">
        <v>96</v>
      </c>
      <c r="C49" s="61" t="s">
        <v>97</v>
      </c>
      <c r="D49" s="79" t="s">
        <v>71</v>
      </c>
      <c r="E49" s="9">
        <v>4</v>
      </c>
      <c r="F49" s="45">
        <f>SUM(H49:AM49)-(AD49+AH49)</f>
        <v>165.64000000000001</v>
      </c>
      <c r="G49" s="47">
        <f t="shared" si="1"/>
        <v>41.410000000000004</v>
      </c>
      <c r="H49" s="12">
        <v>30.47</v>
      </c>
      <c r="I49" s="12" t="s">
        <v>65</v>
      </c>
      <c r="J49" s="5"/>
      <c r="K49" s="5"/>
      <c r="L49" s="5"/>
      <c r="M49" s="5"/>
      <c r="N49" s="5" t="s">
        <v>253</v>
      </c>
      <c r="O49" s="5"/>
      <c r="P49" s="5"/>
      <c r="Q49" s="5"/>
      <c r="R49" s="5" t="s">
        <v>253</v>
      </c>
      <c r="S49" s="5"/>
      <c r="T49" s="5" t="s">
        <v>253</v>
      </c>
      <c r="U49" s="5"/>
      <c r="V49" s="5">
        <v>44.38</v>
      </c>
      <c r="W49" s="5" t="s">
        <v>303</v>
      </c>
      <c r="X49" s="5">
        <v>44.77</v>
      </c>
      <c r="Y49" s="5" t="s">
        <v>303</v>
      </c>
      <c r="Z49" s="5">
        <v>46.02</v>
      </c>
      <c r="AA49" s="5" t="s">
        <v>303</v>
      </c>
      <c r="AB49" s="5" t="s">
        <v>253</v>
      </c>
      <c r="AC49" s="6"/>
      <c r="AD49" s="74">
        <v>39.770000000000003</v>
      </c>
      <c r="AE49" s="98" t="s">
        <v>303</v>
      </c>
      <c r="AF49" s="5" t="s">
        <v>253</v>
      </c>
      <c r="AG49" s="6"/>
      <c r="AH49" s="74">
        <v>42.82</v>
      </c>
      <c r="AI49" s="98" t="s">
        <v>303</v>
      </c>
      <c r="AJ49" s="5"/>
      <c r="AK49" s="6"/>
      <c r="AL49" s="85"/>
      <c r="AM49" s="24"/>
      <c r="AN49" s="24"/>
      <c r="AO49" s="24"/>
      <c r="AP49" s="24"/>
      <c r="AQ49" s="24"/>
      <c r="AR49" s="24"/>
      <c r="AS49" s="24"/>
      <c r="AT49" s="24"/>
      <c r="AU49" s="24"/>
      <c r="AV49" s="24"/>
    </row>
    <row r="50" spans="1:48" s="8" customFormat="1">
      <c r="A50" s="2">
        <v>48</v>
      </c>
      <c r="B50" s="61" t="s">
        <v>182</v>
      </c>
      <c r="C50" s="61" t="s">
        <v>183</v>
      </c>
      <c r="D50" s="79" t="s">
        <v>181</v>
      </c>
      <c r="E50" s="9">
        <v>3</v>
      </c>
      <c r="F50" s="45">
        <f>SUM(H50:AM50)-(H50+N50+T50+Z50)</f>
        <v>164.56999999999996</v>
      </c>
      <c r="G50" s="47">
        <f t="shared" si="1"/>
        <v>54.856666666666655</v>
      </c>
      <c r="H50" s="74">
        <v>49.74</v>
      </c>
      <c r="I50" s="74" t="s">
        <v>180</v>
      </c>
      <c r="J50" s="5">
        <v>57.39</v>
      </c>
      <c r="K50" s="5" t="s">
        <v>180</v>
      </c>
      <c r="L50" s="5"/>
      <c r="M50" s="5"/>
      <c r="N50" s="74">
        <v>36.14</v>
      </c>
      <c r="O50" s="74" t="s">
        <v>180</v>
      </c>
      <c r="P50" s="5"/>
      <c r="Q50" s="5"/>
      <c r="R50" s="5">
        <v>53.79</v>
      </c>
      <c r="S50" s="5" t="s">
        <v>180</v>
      </c>
      <c r="T50" s="74">
        <v>46.97</v>
      </c>
      <c r="U50" s="74" t="s">
        <v>180</v>
      </c>
      <c r="V50" s="5" t="s">
        <v>253</v>
      </c>
      <c r="W50" s="5"/>
      <c r="X50" s="5" t="s">
        <v>253</v>
      </c>
      <c r="Y50" s="5"/>
      <c r="Z50" s="74">
        <v>50.19</v>
      </c>
      <c r="AA50" s="74" t="s">
        <v>180</v>
      </c>
      <c r="AB50" s="5">
        <v>53.39</v>
      </c>
      <c r="AC50" s="6" t="s">
        <v>180</v>
      </c>
      <c r="AD50" s="5" t="s">
        <v>253</v>
      </c>
      <c r="AE50" s="6"/>
      <c r="AF50" s="5" t="s">
        <v>253</v>
      </c>
      <c r="AG50" s="6"/>
      <c r="AH50" s="5" t="s">
        <v>253</v>
      </c>
      <c r="AI50" s="6"/>
      <c r="AJ50" s="5"/>
      <c r="AK50" s="6"/>
      <c r="AL50" s="85"/>
      <c r="AM50" s="24"/>
      <c r="AN50" s="24"/>
      <c r="AO50" s="24"/>
      <c r="AP50" s="24"/>
      <c r="AQ50" s="24"/>
      <c r="AR50" s="24"/>
      <c r="AS50" s="24"/>
      <c r="AT50" s="24"/>
      <c r="AU50" s="24"/>
      <c r="AV50" s="24"/>
    </row>
    <row r="51" spans="1:48" s="8" customFormat="1">
      <c r="A51" s="2">
        <v>49</v>
      </c>
      <c r="B51" s="61" t="s">
        <v>185</v>
      </c>
      <c r="C51" s="61" t="s">
        <v>97</v>
      </c>
      <c r="D51" s="79" t="s">
        <v>186</v>
      </c>
      <c r="E51" s="24">
        <v>3</v>
      </c>
      <c r="F51" s="45">
        <f>SUM(H51:AM51)-(J51+L51+N51+V51+X51+Z51+AB51+AD51+T51+AH51)</f>
        <v>160.75999999999993</v>
      </c>
      <c r="G51" s="47">
        <f t="shared" si="1"/>
        <v>53.586666666666645</v>
      </c>
      <c r="H51" s="5"/>
      <c r="I51" s="5"/>
      <c r="J51" s="74">
        <v>46.09</v>
      </c>
      <c r="K51" s="74" t="s">
        <v>187</v>
      </c>
      <c r="L51" s="74">
        <v>42.19</v>
      </c>
      <c r="M51" s="74" t="s">
        <v>187</v>
      </c>
      <c r="N51" s="74">
        <v>43.18</v>
      </c>
      <c r="O51" s="74" t="s">
        <v>187</v>
      </c>
      <c r="P51" s="12">
        <v>52.98</v>
      </c>
      <c r="Q51" s="4" t="s">
        <v>187</v>
      </c>
      <c r="R51" s="12">
        <v>54.8</v>
      </c>
      <c r="S51" s="4" t="s">
        <v>187</v>
      </c>
      <c r="T51" s="74">
        <v>46.28</v>
      </c>
      <c r="U51" s="98" t="s">
        <v>187</v>
      </c>
      <c r="V51" s="74">
        <v>46.04</v>
      </c>
      <c r="W51" s="98" t="s">
        <v>87</v>
      </c>
      <c r="X51" s="74">
        <v>42.92</v>
      </c>
      <c r="Y51" s="98" t="s">
        <v>187</v>
      </c>
      <c r="Z51" s="74">
        <v>44.13</v>
      </c>
      <c r="AA51" s="98" t="s">
        <v>187</v>
      </c>
      <c r="AB51" s="74">
        <v>45.57</v>
      </c>
      <c r="AC51" s="98" t="s">
        <v>187</v>
      </c>
      <c r="AD51" s="4">
        <v>43.94</v>
      </c>
      <c r="AE51" s="4" t="s">
        <v>187</v>
      </c>
      <c r="AF51" s="12">
        <v>52.98</v>
      </c>
      <c r="AG51" s="4" t="s">
        <v>187</v>
      </c>
      <c r="AH51" s="74">
        <v>40.049999999999997</v>
      </c>
      <c r="AI51" s="98" t="s">
        <v>187</v>
      </c>
      <c r="AJ51" s="12"/>
      <c r="AK51" s="4"/>
      <c r="AL51" s="85"/>
      <c r="AM51" s="24"/>
      <c r="AN51" s="24"/>
      <c r="AO51" s="24"/>
      <c r="AP51" s="24"/>
      <c r="AQ51" s="24"/>
      <c r="AR51" s="24"/>
      <c r="AS51" s="24"/>
      <c r="AT51" s="24"/>
      <c r="AU51" s="24"/>
      <c r="AV51" s="24"/>
    </row>
    <row r="52" spans="1:48" s="8" customFormat="1">
      <c r="A52" s="2">
        <v>50</v>
      </c>
      <c r="B52" s="61" t="s">
        <v>185</v>
      </c>
      <c r="C52" s="61" t="s">
        <v>188</v>
      </c>
      <c r="D52" s="79" t="s">
        <v>187</v>
      </c>
      <c r="E52" s="9">
        <v>3</v>
      </c>
      <c r="F52" s="45">
        <f>SUM(H52:AM52)-(J52+L52+N52+V52+X52+Z52+AB52+AD52+T52+AH52)</f>
        <v>160.75999999999993</v>
      </c>
      <c r="G52" s="47">
        <f t="shared" si="1"/>
        <v>53.586666666666645</v>
      </c>
      <c r="H52" s="5"/>
      <c r="I52" s="5"/>
      <c r="J52" s="74">
        <v>46.09</v>
      </c>
      <c r="K52" s="74" t="s">
        <v>186</v>
      </c>
      <c r="L52" s="74">
        <v>42.19</v>
      </c>
      <c r="M52" s="74" t="s">
        <v>186</v>
      </c>
      <c r="N52" s="74">
        <v>43.18</v>
      </c>
      <c r="O52" s="74" t="s">
        <v>186</v>
      </c>
      <c r="P52" s="5">
        <v>52.98</v>
      </c>
      <c r="Q52" s="5" t="s">
        <v>186</v>
      </c>
      <c r="R52" s="5">
        <v>54.8</v>
      </c>
      <c r="S52" s="5" t="s">
        <v>186</v>
      </c>
      <c r="T52" s="5">
        <v>46.28</v>
      </c>
      <c r="U52" s="5" t="s">
        <v>186</v>
      </c>
      <c r="V52" s="74">
        <v>46.04</v>
      </c>
      <c r="W52" s="74" t="s">
        <v>186</v>
      </c>
      <c r="X52" s="74">
        <v>42.92</v>
      </c>
      <c r="Y52" s="74" t="s">
        <v>186</v>
      </c>
      <c r="Z52" s="74">
        <v>44.13</v>
      </c>
      <c r="AA52" s="74" t="s">
        <v>186</v>
      </c>
      <c r="AB52" s="74">
        <v>45.57</v>
      </c>
      <c r="AC52" s="98" t="s">
        <v>186</v>
      </c>
      <c r="AD52" s="5">
        <v>43.94</v>
      </c>
      <c r="AE52" s="6" t="s">
        <v>186</v>
      </c>
      <c r="AF52" s="5">
        <v>52.98</v>
      </c>
      <c r="AG52" s="6" t="s">
        <v>186</v>
      </c>
      <c r="AH52" s="74">
        <v>40.049999999999997</v>
      </c>
      <c r="AI52" s="98" t="s">
        <v>186</v>
      </c>
      <c r="AJ52" s="5"/>
      <c r="AK52" s="6"/>
      <c r="AL52" s="85"/>
      <c r="AM52" s="24"/>
      <c r="AN52" s="24"/>
      <c r="AO52" s="24"/>
      <c r="AP52" s="24"/>
      <c r="AQ52" s="24"/>
      <c r="AR52" s="24"/>
      <c r="AS52" s="24"/>
      <c r="AT52" s="24"/>
      <c r="AU52" s="24"/>
      <c r="AV52" s="24"/>
    </row>
    <row r="53" spans="1:48" s="8" customFormat="1">
      <c r="A53" s="2">
        <v>51</v>
      </c>
      <c r="B53" s="61" t="s">
        <v>46</v>
      </c>
      <c r="C53" s="61" t="s">
        <v>177</v>
      </c>
      <c r="D53" s="79" t="s">
        <v>178</v>
      </c>
      <c r="E53" s="9">
        <v>3</v>
      </c>
      <c r="F53" s="45">
        <f>SUM(H53:AM53)-(AB53+AD53)</f>
        <v>158.92000000000002</v>
      </c>
      <c r="G53" s="47">
        <f t="shared" si="1"/>
        <v>52.973333333333336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16"/>
      <c r="S53" s="16"/>
      <c r="T53" s="5"/>
      <c r="U53" s="5"/>
      <c r="V53" s="5">
        <v>44.79</v>
      </c>
      <c r="W53" s="5" t="s">
        <v>179</v>
      </c>
      <c r="X53" s="5">
        <v>56.36</v>
      </c>
      <c r="Y53" s="5" t="s">
        <v>179</v>
      </c>
      <c r="Z53" s="5">
        <v>57.77</v>
      </c>
      <c r="AA53" s="5" t="s">
        <v>179</v>
      </c>
      <c r="AB53" s="74">
        <v>42.19</v>
      </c>
      <c r="AC53" s="124" t="s">
        <v>179</v>
      </c>
      <c r="AD53" s="74">
        <v>41.86</v>
      </c>
      <c r="AE53" s="124" t="s">
        <v>179</v>
      </c>
      <c r="AF53" s="5" t="s">
        <v>253</v>
      </c>
      <c r="AG53" s="10"/>
      <c r="AH53" s="5" t="s">
        <v>253</v>
      </c>
      <c r="AI53" s="10"/>
      <c r="AJ53" s="5"/>
      <c r="AK53" s="6"/>
      <c r="AL53" s="85"/>
      <c r="AM53" s="24"/>
      <c r="AN53" s="24"/>
      <c r="AO53" s="24"/>
      <c r="AP53" s="24"/>
      <c r="AQ53" s="24"/>
      <c r="AR53" s="24"/>
      <c r="AS53" s="24"/>
      <c r="AT53" s="24"/>
      <c r="AU53" s="24"/>
      <c r="AV53" s="24"/>
    </row>
    <row r="54" spans="1:48" s="8" customFormat="1">
      <c r="A54" s="2">
        <v>52</v>
      </c>
      <c r="B54" s="61" t="s">
        <v>46</v>
      </c>
      <c r="C54" s="61" t="s">
        <v>99</v>
      </c>
      <c r="D54" s="79" t="s">
        <v>179</v>
      </c>
      <c r="E54" s="24">
        <v>3</v>
      </c>
      <c r="F54" s="45">
        <f>SUM(H54:AM54)-(AB54+AD54)</f>
        <v>158.92000000000002</v>
      </c>
      <c r="G54" s="47">
        <f t="shared" si="1"/>
        <v>52.973333333333336</v>
      </c>
      <c r="H54" s="5"/>
      <c r="I54" s="5"/>
      <c r="J54" s="5"/>
      <c r="K54" s="5"/>
      <c r="L54" s="5"/>
      <c r="M54" s="5"/>
      <c r="N54" s="5"/>
      <c r="O54" s="5"/>
      <c r="P54" s="4"/>
      <c r="Q54" s="4"/>
      <c r="R54" s="73"/>
      <c r="S54" s="72"/>
      <c r="T54" s="4"/>
      <c r="U54" s="4"/>
      <c r="V54" s="12">
        <v>44.79</v>
      </c>
      <c r="W54" s="4" t="s">
        <v>178</v>
      </c>
      <c r="X54" s="12">
        <v>56.36</v>
      </c>
      <c r="Y54" s="4" t="s">
        <v>178</v>
      </c>
      <c r="Z54" s="12">
        <v>57.77</v>
      </c>
      <c r="AA54" s="4" t="s">
        <v>178</v>
      </c>
      <c r="AB54" s="74">
        <v>42.19</v>
      </c>
      <c r="AC54" s="98" t="s">
        <v>178</v>
      </c>
      <c r="AD54" s="98">
        <v>41.86</v>
      </c>
      <c r="AE54" s="98" t="s">
        <v>178</v>
      </c>
      <c r="AF54" s="12" t="s">
        <v>253</v>
      </c>
      <c r="AG54" s="4"/>
      <c r="AH54" s="12" t="s">
        <v>253</v>
      </c>
      <c r="AI54" s="4"/>
      <c r="AJ54" s="12"/>
      <c r="AK54" s="4"/>
      <c r="AL54" s="85"/>
      <c r="AM54" s="24"/>
      <c r="AN54" s="24"/>
      <c r="AO54" s="24"/>
      <c r="AP54" s="24"/>
      <c r="AQ54" s="24"/>
      <c r="AR54" s="24"/>
      <c r="AS54" s="24"/>
      <c r="AT54" s="24"/>
      <c r="AU54" s="24"/>
      <c r="AV54" s="24"/>
    </row>
    <row r="55" spans="1:48" s="8" customFormat="1">
      <c r="A55" s="2">
        <v>53</v>
      </c>
      <c r="B55" s="61" t="s">
        <v>162</v>
      </c>
      <c r="C55" s="61" t="s">
        <v>163</v>
      </c>
      <c r="D55" s="79" t="s">
        <v>86</v>
      </c>
      <c r="E55" s="9">
        <v>3</v>
      </c>
      <c r="F55" s="45">
        <f>SUM(H55:AM55)-(H55+L55+J55+R55+X55)</f>
        <v>157.30000000000001</v>
      </c>
      <c r="G55" s="47">
        <f t="shared" si="1"/>
        <v>52.433333333333337</v>
      </c>
      <c r="H55" s="74">
        <v>47.66</v>
      </c>
      <c r="I55" s="74" t="s">
        <v>242</v>
      </c>
      <c r="J55" s="74">
        <v>40.630000000000003</v>
      </c>
      <c r="K55" s="74" t="s">
        <v>242</v>
      </c>
      <c r="L55" s="74">
        <v>40.06</v>
      </c>
      <c r="M55" s="74" t="s">
        <v>242</v>
      </c>
      <c r="N55" s="5">
        <v>52.73</v>
      </c>
      <c r="O55" s="5" t="s">
        <v>242</v>
      </c>
      <c r="P55" s="5"/>
      <c r="Q55" s="5"/>
      <c r="R55" s="103">
        <v>45.37</v>
      </c>
      <c r="S55" s="103" t="s">
        <v>242</v>
      </c>
      <c r="T55" s="5">
        <v>51.03</v>
      </c>
      <c r="U55" s="5" t="s">
        <v>242</v>
      </c>
      <c r="V55" s="5">
        <v>53.54</v>
      </c>
      <c r="W55" s="5" t="s">
        <v>242</v>
      </c>
      <c r="X55" s="74">
        <v>49.58</v>
      </c>
      <c r="Y55" s="74" t="s">
        <v>242</v>
      </c>
      <c r="Z55" s="5" t="s">
        <v>253</v>
      </c>
      <c r="AA55" s="5"/>
      <c r="AB55" s="5" t="s">
        <v>253</v>
      </c>
      <c r="AC55" s="6"/>
      <c r="AD55" s="5" t="s">
        <v>253</v>
      </c>
      <c r="AE55" s="6"/>
      <c r="AF55" s="5" t="s">
        <v>253</v>
      </c>
      <c r="AG55" s="6"/>
      <c r="AH55" s="5" t="s">
        <v>253</v>
      </c>
      <c r="AI55" s="6"/>
      <c r="AJ55" s="5"/>
      <c r="AK55" s="6"/>
      <c r="AL55" s="85"/>
      <c r="AM55" s="24"/>
      <c r="AN55" s="24"/>
      <c r="AO55" s="24"/>
      <c r="AP55" s="24"/>
      <c r="AQ55" s="24"/>
      <c r="AR55" s="24"/>
      <c r="AS55" s="24"/>
      <c r="AT55" s="24"/>
      <c r="AU55" s="24"/>
      <c r="AV55" s="24"/>
    </row>
    <row r="56" spans="1:48" s="8" customFormat="1">
      <c r="A56" s="2">
        <v>54</v>
      </c>
      <c r="B56" s="8" t="s">
        <v>80</v>
      </c>
      <c r="C56" s="61" t="s">
        <v>260</v>
      </c>
      <c r="D56" s="79" t="s">
        <v>262</v>
      </c>
      <c r="E56" s="24">
        <v>2</v>
      </c>
      <c r="F56" s="45">
        <f>SUM(H56:AM56)-(0+0)</f>
        <v>150.61000000000001</v>
      </c>
      <c r="G56" s="47">
        <f t="shared" si="1"/>
        <v>75.305000000000007</v>
      </c>
      <c r="H56" s="5"/>
      <c r="I56" s="5"/>
      <c r="J56" s="5"/>
      <c r="K56" s="5"/>
      <c r="L56" s="5"/>
      <c r="M56" s="5"/>
      <c r="N56" s="5">
        <v>50.21</v>
      </c>
      <c r="O56" s="5" t="s">
        <v>263</v>
      </c>
      <c r="P56" s="5"/>
      <c r="Q56" s="5"/>
      <c r="R56" s="16" t="s">
        <v>253</v>
      </c>
      <c r="S56" s="16"/>
      <c r="T56" s="5" t="s">
        <v>253</v>
      </c>
      <c r="U56" s="5"/>
      <c r="V56" s="5" t="s">
        <v>253</v>
      </c>
      <c r="W56" s="5"/>
      <c r="X56" s="5">
        <v>54.38</v>
      </c>
      <c r="Y56" s="5" t="s">
        <v>250</v>
      </c>
      <c r="Z56" s="5" t="s">
        <v>253</v>
      </c>
      <c r="AA56" s="5"/>
      <c r="AB56" s="5" t="s">
        <v>253</v>
      </c>
      <c r="AC56" s="6"/>
      <c r="AD56" s="5">
        <v>46.02</v>
      </c>
      <c r="AE56" s="6" t="s">
        <v>172</v>
      </c>
      <c r="AF56" s="5" t="s">
        <v>253</v>
      </c>
      <c r="AG56" s="6"/>
      <c r="AH56" s="5" t="s">
        <v>253</v>
      </c>
      <c r="AI56" s="6"/>
      <c r="AJ56" s="5"/>
      <c r="AK56" s="6"/>
      <c r="AL56" s="85"/>
      <c r="AM56" s="24"/>
      <c r="AN56" s="24"/>
      <c r="AO56" s="24"/>
      <c r="AP56" s="24"/>
      <c r="AQ56" s="24"/>
      <c r="AR56" s="24"/>
      <c r="AS56" s="24"/>
      <c r="AT56" s="24"/>
      <c r="AU56" s="24"/>
      <c r="AV56" s="24"/>
    </row>
    <row r="57" spans="1:48" s="8" customFormat="1">
      <c r="A57" s="2">
        <v>55</v>
      </c>
      <c r="B57" s="61" t="s">
        <v>89</v>
      </c>
      <c r="C57" s="61" t="s">
        <v>90</v>
      </c>
      <c r="D57" s="79" t="s">
        <v>72</v>
      </c>
      <c r="E57" s="9">
        <v>3</v>
      </c>
      <c r="F57" s="45">
        <f>SUM(H57:AM57)-(H57+J57+L57+P57+T57+X57+Z57+AH57)</f>
        <v>149.4799999999999</v>
      </c>
      <c r="G57" s="47">
        <f t="shared" si="1"/>
        <v>49.826666666666632</v>
      </c>
      <c r="H57" s="74">
        <v>45.83</v>
      </c>
      <c r="I57" s="74" t="s">
        <v>61</v>
      </c>
      <c r="J57" s="74">
        <v>42.9</v>
      </c>
      <c r="K57" s="74" t="s">
        <v>61</v>
      </c>
      <c r="L57" s="74">
        <v>41.93</v>
      </c>
      <c r="M57" s="74" t="s">
        <v>61</v>
      </c>
      <c r="N57" s="70" t="s">
        <v>253</v>
      </c>
      <c r="O57" s="70"/>
      <c r="P57" s="74">
        <v>41.96</v>
      </c>
      <c r="Q57" s="74" t="s">
        <v>61</v>
      </c>
      <c r="R57" s="16">
        <v>51.39</v>
      </c>
      <c r="S57" s="16" t="s">
        <v>61</v>
      </c>
      <c r="T57" s="74">
        <v>46.21</v>
      </c>
      <c r="U57" s="74" t="s">
        <v>61</v>
      </c>
      <c r="V57" s="5" t="s">
        <v>253</v>
      </c>
      <c r="W57" s="5"/>
      <c r="X57" s="74">
        <v>41.88</v>
      </c>
      <c r="Y57" s="74" t="s">
        <v>61</v>
      </c>
      <c r="Z57" s="74">
        <v>36.93</v>
      </c>
      <c r="AA57" s="74" t="s">
        <v>61</v>
      </c>
      <c r="AB57" s="5">
        <v>47.14</v>
      </c>
      <c r="AC57" s="6" t="s">
        <v>61</v>
      </c>
      <c r="AD57" s="5">
        <v>50.95</v>
      </c>
      <c r="AE57" s="6" t="s">
        <v>61</v>
      </c>
      <c r="AF57" s="5" t="s">
        <v>253</v>
      </c>
      <c r="AG57" s="6"/>
      <c r="AH57" s="74">
        <v>32.869999999999997</v>
      </c>
      <c r="AI57" s="98" t="s">
        <v>61</v>
      </c>
      <c r="AJ57" s="5"/>
      <c r="AK57" s="6"/>
      <c r="AL57" s="85"/>
      <c r="AM57" s="24"/>
      <c r="AN57" s="24"/>
      <c r="AO57" s="24"/>
      <c r="AP57" s="24"/>
      <c r="AQ57" s="24"/>
      <c r="AR57" s="24"/>
      <c r="AS57" s="24"/>
      <c r="AT57" s="24"/>
      <c r="AU57" s="24"/>
      <c r="AV57" s="24"/>
    </row>
    <row r="58" spans="1:48" s="8" customFormat="1">
      <c r="A58" s="2">
        <v>56</v>
      </c>
      <c r="B58" s="61" t="s">
        <v>94</v>
      </c>
      <c r="C58" s="61" t="s">
        <v>95</v>
      </c>
      <c r="D58" s="79" t="s">
        <v>61</v>
      </c>
      <c r="E58" s="9">
        <v>3</v>
      </c>
      <c r="F58" s="45">
        <f>SUM(H58:AM58)-(H58+J58+L58+P58+T58+X58+Z58+AH58)</f>
        <v>149.4799999999999</v>
      </c>
      <c r="G58" s="47">
        <f t="shared" si="1"/>
        <v>49.826666666666632</v>
      </c>
      <c r="H58" s="74">
        <v>45.83</v>
      </c>
      <c r="I58" s="74" t="s">
        <v>72</v>
      </c>
      <c r="J58" s="74">
        <v>42.9</v>
      </c>
      <c r="K58" s="74" t="s">
        <v>72</v>
      </c>
      <c r="L58" s="74">
        <v>41.93</v>
      </c>
      <c r="M58" s="132" t="s">
        <v>72</v>
      </c>
      <c r="N58" s="5" t="s">
        <v>253</v>
      </c>
      <c r="O58" s="5"/>
      <c r="P58" s="133">
        <v>41.96</v>
      </c>
      <c r="Q58" s="74" t="s">
        <v>72</v>
      </c>
      <c r="R58" s="5">
        <v>51.39</v>
      </c>
      <c r="S58" s="5" t="s">
        <v>72</v>
      </c>
      <c r="T58" s="74">
        <v>46.21</v>
      </c>
      <c r="U58" s="74" t="s">
        <v>72</v>
      </c>
      <c r="V58" s="5" t="s">
        <v>253</v>
      </c>
      <c r="W58" s="5"/>
      <c r="X58" s="74">
        <v>41.88</v>
      </c>
      <c r="Y58" s="74" t="s">
        <v>72</v>
      </c>
      <c r="Z58" s="74">
        <v>36.93</v>
      </c>
      <c r="AA58" s="74" t="s">
        <v>72</v>
      </c>
      <c r="AB58" s="5">
        <v>47.14</v>
      </c>
      <c r="AC58" s="6" t="s">
        <v>72</v>
      </c>
      <c r="AD58" s="5">
        <v>50.95</v>
      </c>
      <c r="AE58" s="6" t="s">
        <v>72</v>
      </c>
      <c r="AF58" s="5" t="s">
        <v>253</v>
      </c>
      <c r="AG58" s="6"/>
      <c r="AH58" s="74">
        <v>32.869999999999997</v>
      </c>
      <c r="AI58" s="98" t="s">
        <v>72</v>
      </c>
      <c r="AJ58" s="5"/>
      <c r="AK58" s="6"/>
      <c r="AL58" s="85"/>
      <c r="AM58" s="24"/>
      <c r="AN58" s="24"/>
      <c r="AO58" s="24"/>
      <c r="AP58" s="24"/>
      <c r="AQ58" s="24"/>
      <c r="AR58" s="24"/>
      <c r="AS58" s="24"/>
      <c r="AT58" s="24"/>
      <c r="AU58" s="24"/>
      <c r="AV58" s="24"/>
    </row>
    <row r="59" spans="1:48" s="8" customFormat="1">
      <c r="A59" s="2">
        <v>57</v>
      </c>
      <c r="B59" s="61" t="s">
        <v>157</v>
      </c>
      <c r="C59" s="61" t="s">
        <v>158</v>
      </c>
      <c r="D59" s="79" t="s">
        <v>91</v>
      </c>
      <c r="E59" s="9">
        <v>3</v>
      </c>
      <c r="F59" s="45">
        <f>SUM(H59:AM59)-(J59+N59+R59+AH59)</f>
        <v>149.39000000000001</v>
      </c>
      <c r="G59" s="47">
        <f t="shared" si="1"/>
        <v>49.796666666666674</v>
      </c>
      <c r="H59" s="5">
        <v>54.69</v>
      </c>
      <c r="I59" s="5" t="s">
        <v>239</v>
      </c>
      <c r="J59" s="74">
        <v>39.58</v>
      </c>
      <c r="K59" s="74" t="s">
        <v>239</v>
      </c>
      <c r="L59" s="5"/>
      <c r="M59" s="5"/>
      <c r="N59" s="125">
        <v>36.04</v>
      </c>
      <c r="O59" s="125" t="s">
        <v>239</v>
      </c>
      <c r="P59" s="5">
        <v>50</v>
      </c>
      <c r="Q59" s="5" t="s">
        <v>239</v>
      </c>
      <c r="R59" s="74">
        <v>38.659999999999997</v>
      </c>
      <c r="S59" s="74" t="s">
        <v>239</v>
      </c>
      <c r="T59" s="5">
        <v>44.7</v>
      </c>
      <c r="U59" s="5" t="s">
        <v>239</v>
      </c>
      <c r="V59" s="5" t="s">
        <v>253</v>
      </c>
      <c r="W59" s="5"/>
      <c r="X59" s="5" t="s">
        <v>253</v>
      </c>
      <c r="Y59" s="5"/>
      <c r="Z59" s="5" t="s">
        <v>253</v>
      </c>
      <c r="AA59" s="5"/>
      <c r="AB59" s="5" t="s">
        <v>253</v>
      </c>
      <c r="AC59" s="6"/>
      <c r="AD59" s="5" t="s">
        <v>253</v>
      </c>
      <c r="AE59" s="6"/>
      <c r="AF59" s="5" t="s">
        <v>253</v>
      </c>
      <c r="AG59" s="6"/>
      <c r="AH59" s="74">
        <v>43.06</v>
      </c>
      <c r="AI59" s="98" t="s">
        <v>239</v>
      </c>
      <c r="AJ59" s="5"/>
      <c r="AK59" s="6"/>
      <c r="AL59" s="85"/>
      <c r="AM59" s="24"/>
      <c r="AN59" s="24"/>
      <c r="AO59" s="24"/>
      <c r="AP59" s="24"/>
      <c r="AQ59" s="24"/>
      <c r="AR59" s="24"/>
      <c r="AS59" s="24"/>
      <c r="AT59" s="24"/>
      <c r="AU59" s="24"/>
      <c r="AV59" s="24"/>
    </row>
    <row r="60" spans="1:48" s="8" customFormat="1">
      <c r="A60" s="2">
        <v>58</v>
      </c>
      <c r="B60" s="61" t="s">
        <v>131</v>
      </c>
      <c r="C60" s="61" t="s">
        <v>132</v>
      </c>
      <c r="D60" s="79" t="s">
        <v>76</v>
      </c>
      <c r="E60" s="9">
        <v>3</v>
      </c>
      <c r="F60" s="45">
        <f>SUM(H60:AM60)-(0+0)</f>
        <v>148.44</v>
      </c>
      <c r="G60" s="47">
        <f t="shared" si="1"/>
        <v>49.48</v>
      </c>
      <c r="H60" s="5">
        <v>56.77</v>
      </c>
      <c r="I60" s="5" t="s">
        <v>37</v>
      </c>
      <c r="J60" s="5">
        <v>46.88</v>
      </c>
      <c r="K60" s="5" t="s">
        <v>37</v>
      </c>
      <c r="L60" s="5"/>
      <c r="M60" s="5"/>
      <c r="N60" s="5" t="s">
        <v>253</v>
      </c>
      <c r="O60" s="5"/>
      <c r="P60" s="5"/>
      <c r="Q60" s="5"/>
      <c r="R60" s="5" t="s">
        <v>253</v>
      </c>
      <c r="S60" s="5"/>
      <c r="T60" s="5" t="s">
        <v>253</v>
      </c>
      <c r="U60" s="5"/>
      <c r="V60" s="5" t="s">
        <v>253</v>
      </c>
      <c r="W60" s="5"/>
      <c r="X60" s="5">
        <v>44.79</v>
      </c>
      <c r="Y60" s="5" t="s">
        <v>16</v>
      </c>
      <c r="Z60" s="5" t="s">
        <v>253</v>
      </c>
      <c r="AA60" s="5"/>
      <c r="AB60" s="5" t="s">
        <v>253</v>
      </c>
      <c r="AC60" s="6"/>
      <c r="AD60" s="5" t="s">
        <v>253</v>
      </c>
      <c r="AE60" s="6"/>
      <c r="AF60" s="5" t="s">
        <v>253</v>
      </c>
      <c r="AG60" s="6"/>
      <c r="AH60" s="5" t="s">
        <v>253</v>
      </c>
      <c r="AI60" s="6"/>
      <c r="AJ60" s="5"/>
      <c r="AK60" s="6"/>
      <c r="AL60" s="86"/>
      <c r="AM60" s="24"/>
      <c r="AN60" s="24"/>
      <c r="AO60" s="24"/>
      <c r="AP60" s="24"/>
      <c r="AQ60" s="24"/>
      <c r="AR60" s="24"/>
      <c r="AS60" s="24"/>
      <c r="AT60" s="24"/>
      <c r="AU60" s="24"/>
      <c r="AV60" s="24"/>
    </row>
    <row r="61" spans="1:48">
      <c r="A61" s="2">
        <v>59</v>
      </c>
      <c r="B61" s="61" t="s">
        <v>149</v>
      </c>
      <c r="C61" s="61" t="s">
        <v>150</v>
      </c>
      <c r="D61" s="79" t="s">
        <v>52</v>
      </c>
      <c r="E61" s="24">
        <v>3</v>
      </c>
      <c r="F61" s="45">
        <f>SUM(H61:AM61)-(0+0)</f>
        <v>147.57999999999998</v>
      </c>
      <c r="G61" s="47">
        <f t="shared" si="1"/>
        <v>49.193333333333328</v>
      </c>
      <c r="H61" s="5"/>
      <c r="I61" s="5"/>
      <c r="J61" s="5"/>
      <c r="K61" s="5"/>
      <c r="L61" s="5"/>
      <c r="M61" s="5"/>
      <c r="N61" s="5"/>
      <c r="O61" s="5"/>
      <c r="P61" s="5">
        <v>41.23</v>
      </c>
      <c r="Q61" s="5" t="s">
        <v>282</v>
      </c>
      <c r="R61" s="5" t="s">
        <v>253</v>
      </c>
      <c r="S61" s="5"/>
      <c r="T61" s="5">
        <v>48.48</v>
      </c>
      <c r="U61" s="5" t="s">
        <v>43</v>
      </c>
      <c r="V61" s="5" t="s">
        <v>253</v>
      </c>
      <c r="W61" s="5"/>
      <c r="X61" s="5" t="s">
        <v>253</v>
      </c>
      <c r="Y61" s="5"/>
      <c r="Z61" s="5" t="s">
        <v>253</v>
      </c>
      <c r="AA61" s="5"/>
      <c r="AB61" s="5" t="s">
        <v>253</v>
      </c>
      <c r="AC61" s="6"/>
      <c r="AD61" s="5"/>
      <c r="AE61" s="6"/>
      <c r="AF61" s="5" t="s">
        <v>253</v>
      </c>
      <c r="AG61" s="6"/>
      <c r="AH61" s="5">
        <v>57.87</v>
      </c>
      <c r="AI61" s="6" t="s">
        <v>51</v>
      </c>
      <c r="AJ61" s="5"/>
      <c r="AK61" s="6"/>
      <c r="AL61" s="87"/>
      <c r="AM61" s="88"/>
      <c r="AN61" s="88"/>
      <c r="AO61" s="88"/>
      <c r="AP61" s="88"/>
      <c r="AQ61" s="88"/>
      <c r="AR61" s="88"/>
      <c r="AS61" s="88"/>
      <c r="AT61" s="88"/>
      <c r="AU61" s="88"/>
      <c r="AV61" s="88"/>
    </row>
    <row r="62" spans="1:48" s="8" customFormat="1">
      <c r="A62" s="2">
        <v>60</v>
      </c>
      <c r="B62" s="61" t="s">
        <v>113</v>
      </c>
      <c r="C62" s="61" t="s">
        <v>114</v>
      </c>
      <c r="D62" s="79" t="s">
        <v>115</v>
      </c>
      <c r="E62" s="9">
        <v>3</v>
      </c>
      <c r="F62" s="45">
        <f>SUM(H62:AM62)-(AB62+0)</f>
        <v>138.79000000000002</v>
      </c>
      <c r="G62" s="47">
        <f t="shared" si="1"/>
        <v>46.263333333333343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>
        <v>60</v>
      </c>
      <c r="Y62" s="5" t="s">
        <v>116</v>
      </c>
      <c r="Z62" s="5">
        <v>32.770000000000003</v>
      </c>
      <c r="AA62" s="5" t="s">
        <v>116</v>
      </c>
      <c r="AB62" s="74">
        <v>44.79</v>
      </c>
      <c r="AC62" s="98" t="s">
        <v>116</v>
      </c>
      <c r="AD62" s="5">
        <v>46.02</v>
      </c>
      <c r="AE62" s="6" t="s">
        <v>172</v>
      </c>
      <c r="AF62" s="5" t="s">
        <v>253</v>
      </c>
      <c r="AG62" s="6"/>
      <c r="AH62" s="5" t="s">
        <v>253</v>
      </c>
      <c r="AI62" s="6"/>
      <c r="AJ62" s="5"/>
      <c r="AK62" s="6"/>
      <c r="AL62" s="86"/>
      <c r="AM62" s="24"/>
      <c r="AN62" s="24"/>
      <c r="AO62" s="24"/>
      <c r="AP62" s="24"/>
      <c r="AQ62" s="24"/>
      <c r="AR62" s="24"/>
      <c r="AS62" s="24"/>
      <c r="AT62" s="24"/>
      <c r="AU62" s="24"/>
      <c r="AV62" s="24"/>
    </row>
    <row r="63" spans="1:48" s="8" customFormat="1">
      <c r="A63" s="2">
        <v>61</v>
      </c>
      <c r="B63" s="61" t="s">
        <v>220</v>
      </c>
      <c r="C63" s="61" t="s">
        <v>221</v>
      </c>
      <c r="D63" s="79" t="s">
        <v>303</v>
      </c>
      <c r="E63" s="24">
        <v>3</v>
      </c>
      <c r="F63" s="45">
        <f>SUM(H63:AM63)-(AD63+AH63)</f>
        <v>135.17000000000002</v>
      </c>
      <c r="G63" s="47">
        <f t="shared" si="1"/>
        <v>45.056666666666672</v>
      </c>
      <c r="H63" s="24"/>
      <c r="I63" s="24"/>
      <c r="J63" s="24"/>
      <c r="K63" s="24"/>
      <c r="L63" s="24"/>
      <c r="M63" s="24"/>
      <c r="N63" s="13"/>
      <c r="O63" s="24"/>
      <c r="P63" s="24"/>
      <c r="Q63" s="24"/>
      <c r="R63" s="24"/>
      <c r="S63" s="24"/>
      <c r="T63" s="24"/>
      <c r="U63" s="24"/>
      <c r="V63" s="13">
        <v>44.38</v>
      </c>
      <c r="W63" s="24" t="s">
        <v>71</v>
      </c>
      <c r="X63" s="24">
        <v>44.77</v>
      </c>
      <c r="Y63" s="24" t="s">
        <v>71</v>
      </c>
      <c r="Z63" s="13">
        <v>46.02</v>
      </c>
      <c r="AA63" s="24" t="s">
        <v>71</v>
      </c>
      <c r="AB63" s="24" t="s">
        <v>253</v>
      </c>
      <c r="AC63" s="24"/>
      <c r="AD63" s="75">
        <v>39.770000000000003</v>
      </c>
      <c r="AE63" s="75" t="s">
        <v>304</v>
      </c>
      <c r="AF63" s="13" t="s">
        <v>253</v>
      </c>
      <c r="AG63" s="24"/>
      <c r="AH63" s="76">
        <v>42.82</v>
      </c>
      <c r="AI63" s="75" t="s">
        <v>71</v>
      </c>
      <c r="AJ63" s="13"/>
      <c r="AK63" s="24"/>
      <c r="AL63" s="86"/>
      <c r="AM63" s="24"/>
      <c r="AN63" s="24"/>
      <c r="AO63" s="24"/>
      <c r="AP63" s="24"/>
      <c r="AQ63" s="24"/>
      <c r="AR63" s="24"/>
      <c r="AS63" s="24"/>
      <c r="AT63" s="24"/>
      <c r="AU63" s="24"/>
      <c r="AV63" s="24"/>
    </row>
    <row r="64" spans="1:48" s="8" customFormat="1">
      <c r="A64" s="2">
        <v>62</v>
      </c>
      <c r="B64" s="61" t="s">
        <v>256</v>
      </c>
      <c r="C64" s="61" t="s">
        <v>122</v>
      </c>
      <c r="D64" s="79" t="s">
        <v>255</v>
      </c>
      <c r="E64" s="24">
        <v>3</v>
      </c>
      <c r="F64" s="45">
        <f>SUM(H64:AM64)-(N64+R64+Z64+AF64)</f>
        <v>130.74</v>
      </c>
      <c r="G64" s="47">
        <f t="shared" si="1"/>
        <v>43.580000000000005</v>
      </c>
      <c r="H64" s="5"/>
      <c r="I64" s="5"/>
      <c r="J64" s="5"/>
      <c r="K64" s="5"/>
      <c r="L64" s="5"/>
      <c r="M64" s="5"/>
      <c r="N64" s="74">
        <v>36.46</v>
      </c>
      <c r="O64" s="74" t="s">
        <v>117</v>
      </c>
      <c r="P64" s="5">
        <v>41.37</v>
      </c>
      <c r="Q64" s="5" t="s">
        <v>117</v>
      </c>
      <c r="R64" s="74">
        <v>35.880000000000003</v>
      </c>
      <c r="S64" s="74" t="s">
        <v>117</v>
      </c>
      <c r="T64" s="5">
        <v>42.23</v>
      </c>
      <c r="U64" s="5" t="s">
        <v>117</v>
      </c>
      <c r="V64" s="5" t="s">
        <v>253</v>
      </c>
      <c r="W64" s="5"/>
      <c r="X64" s="5" t="s">
        <v>253</v>
      </c>
      <c r="Y64" s="5"/>
      <c r="Z64" s="74">
        <v>33.71</v>
      </c>
      <c r="AA64" s="74" t="s">
        <v>117</v>
      </c>
      <c r="AB64" s="5">
        <v>47.14</v>
      </c>
      <c r="AC64" s="6" t="s">
        <v>117</v>
      </c>
      <c r="AD64" s="5" t="s">
        <v>253</v>
      </c>
      <c r="AE64" s="6"/>
      <c r="AF64" s="74">
        <v>39.880000000000003</v>
      </c>
      <c r="AG64" s="98" t="s">
        <v>117</v>
      </c>
      <c r="AH64" s="5" t="s">
        <v>253</v>
      </c>
      <c r="AI64" s="6"/>
      <c r="AJ64" s="5"/>
      <c r="AK64" s="6"/>
      <c r="AL64" s="85"/>
      <c r="AM64" s="24"/>
      <c r="AN64" s="24"/>
      <c r="AO64" s="24"/>
      <c r="AP64" s="24"/>
      <c r="AQ64" s="24"/>
      <c r="AR64" s="24"/>
      <c r="AS64" s="24"/>
      <c r="AT64" s="24"/>
      <c r="AU64" s="24"/>
      <c r="AV64" s="24"/>
    </row>
    <row r="65" spans="1:48" s="8" customFormat="1">
      <c r="A65" s="2">
        <v>63</v>
      </c>
      <c r="B65" s="61" t="s">
        <v>257</v>
      </c>
      <c r="C65" s="61" t="s">
        <v>258</v>
      </c>
      <c r="D65" s="79" t="s">
        <v>288</v>
      </c>
      <c r="E65" s="24">
        <v>3</v>
      </c>
      <c r="F65" s="45">
        <f t="shared" ref="F65:F96" si="2">SUM(H65:AM65)-(0+0)</f>
        <v>128.19</v>
      </c>
      <c r="G65" s="47">
        <f t="shared" si="1"/>
        <v>42.73</v>
      </c>
      <c r="H65" s="5"/>
      <c r="I65" s="5"/>
      <c r="J65" s="5"/>
      <c r="K65" s="5"/>
      <c r="L65" s="5"/>
      <c r="M65" s="5"/>
      <c r="N65" s="5">
        <v>46.82</v>
      </c>
      <c r="O65" s="5" t="s">
        <v>116</v>
      </c>
      <c r="P65" s="5"/>
      <c r="Q65" s="5"/>
      <c r="R65" s="5" t="s">
        <v>253</v>
      </c>
      <c r="S65" s="5"/>
      <c r="T65" s="5">
        <v>38.450000000000003</v>
      </c>
      <c r="U65" s="5" t="s">
        <v>88</v>
      </c>
      <c r="V65" s="5">
        <v>42.92</v>
      </c>
      <c r="W65" s="5" t="s">
        <v>88</v>
      </c>
      <c r="X65" s="12" t="s">
        <v>253</v>
      </c>
      <c r="Y65" s="4"/>
      <c r="Z65" s="5" t="s">
        <v>253</v>
      </c>
      <c r="AA65" s="5"/>
      <c r="AB65" s="5" t="s">
        <v>253</v>
      </c>
      <c r="AC65" s="6"/>
      <c r="AD65" s="5" t="s">
        <v>253</v>
      </c>
      <c r="AE65" s="6"/>
      <c r="AF65" s="5" t="s">
        <v>253</v>
      </c>
      <c r="AG65" s="6"/>
      <c r="AH65" s="5" t="s">
        <v>253</v>
      </c>
      <c r="AI65" s="6"/>
      <c r="AJ65" s="5"/>
      <c r="AK65" s="6"/>
      <c r="AL65" s="85"/>
      <c r="AM65" s="24"/>
      <c r="AN65" s="24"/>
      <c r="AO65" s="24"/>
      <c r="AP65" s="24"/>
      <c r="AQ65" s="24"/>
      <c r="AR65" s="24"/>
      <c r="AS65" s="24"/>
      <c r="AT65" s="24"/>
      <c r="AU65" s="24"/>
      <c r="AV65" s="24"/>
    </row>
    <row r="66" spans="1:48" s="8" customFormat="1">
      <c r="A66" s="2">
        <v>64</v>
      </c>
      <c r="B66" s="8" t="s">
        <v>233</v>
      </c>
      <c r="C66" s="8" t="s">
        <v>132</v>
      </c>
      <c r="D66" s="8" t="s">
        <v>234</v>
      </c>
      <c r="E66" s="24">
        <v>2</v>
      </c>
      <c r="F66" s="45">
        <f t="shared" si="2"/>
        <v>127.57000000000001</v>
      </c>
      <c r="G66" s="47">
        <f t="shared" si="1"/>
        <v>63.785000000000004</v>
      </c>
      <c r="AD66" s="8">
        <v>59.28</v>
      </c>
      <c r="AE66" s="8" t="s">
        <v>329</v>
      </c>
      <c r="AF66" s="24" t="s">
        <v>253</v>
      </c>
      <c r="AH66" s="13">
        <v>68.290000000000006</v>
      </c>
      <c r="AI66" s="8" t="s">
        <v>329</v>
      </c>
      <c r="AL66" s="15"/>
      <c r="AN66" s="24"/>
      <c r="AO66" s="24"/>
      <c r="AP66" s="24"/>
      <c r="AQ66" s="24"/>
      <c r="AR66" s="24"/>
      <c r="AS66" s="24"/>
      <c r="AT66" s="24"/>
      <c r="AU66" s="24"/>
      <c r="AV66" s="24"/>
    </row>
    <row r="67" spans="1:48" s="8" customFormat="1">
      <c r="A67" s="2">
        <v>65</v>
      </c>
      <c r="B67" s="8" t="s">
        <v>326</v>
      </c>
      <c r="C67" s="8" t="s">
        <v>236</v>
      </c>
      <c r="D67" s="8" t="s">
        <v>329</v>
      </c>
      <c r="E67" s="24">
        <v>2</v>
      </c>
      <c r="F67" s="45">
        <f t="shared" si="2"/>
        <v>127.57000000000001</v>
      </c>
      <c r="G67" s="47">
        <f t="shared" ref="G67:G98" si="3">F67/E67</f>
        <v>63.785000000000004</v>
      </c>
      <c r="AD67" s="8">
        <v>59.28</v>
      </c>
      <c r="AE67" s="8" t="s">
        <v>234</v>
      </c>
      <c r="AF67" s="24" t="s">
        <v>253</v>
      </c>
      <c r="AH67" s="13">
        <v>68.290000000000006</v>
      </c>
      <c r="AI67" s="8" t="s">
        <v>234</v>
      </c>
      <c r="AL67" s="15"/>
      <c r="AN67" s="24"/>
      <c r="AO67" s="24"/>
      <c r="AP67" s="24"/>
      <c r="AQ67" s="24"/>
      <c r="AR67" s="24"/>
      <c r="AS67" s="24"/>
      <c r="AT67" s="24"/>
      <c r="AU67" s="24"/>
      <c r="AV67" s="24"/>
    </row>
    <row r="68" spans="1:48">
      <c r="A68" s="2">
        <v>66</v>
      </c>
      <c r="B68" s="61" t="s">
        <v>189</v>
      </c>
      <c r="C68" s="61" t="s">
        <v>190</v>
      </c>
      <c r="D68" s="79" t="s">
        <v>108</v>
      </c>
      <c r="E68" s="24">
        <v>3</v>
      </c>
      <c r="F68" s="45">
        <f t="shared" si="2"/>
        <v>119.53999999999999</v>
      </c>
      <c r="G68" s="47">
        <f t="shared" si="3"/>
        <v>39.846666666666664</v>
      </c>
      <c r="H68" s="12">
        <v>41.93</v>
      </c>
      <c r="I68" s="12" t="s">
        <v>59</v>
      </c>
      <c r="J68" s="5">
        <v>43.23</v>
      </c>
      <c r="K68" s="5" t="s">
        <v>59</v>
      </c>
      <c r="L68" s="5">
        <v>34.380000000000003</v>
      </c>
      <c r="M68" s="5" t="s">
        <v>59</v>
      </c>
      <c r="N68" s="5" t="s">
        <v>253</v>
      </c>
      <c r="O68" s="5"/>
      <c r="P68" s="5"/>
      <c r="Q68" s="5"/>
      <c r="R68" s="5" t="s">
        <v>253</v>
      </c>
      <c r="S68" s="5"/>
      <c r="T68" s="5" t="s">
        <v>253</v>
      </c>
      <c r="U68" s="5"/>
      <c r="V68" s="5" t="s">
        <v>253</v>
      </c>
      <c r="W68" s="5"/>
      <c r="X68" s="5" t="s">
        <v>253</v>
      </c>
      <c r="Y68" s="5"/>
      <c r="Z68" s="5" t="s">
        <v>253</v>
      </c>
      <c r="AA68" s="5"/>
      <c r="AB68" s="5" t="s">
        <v>253</v>
      </c>
      <c r="AC68" s="6"/>
      <c r="AD68" s="5" t="s">
        <v>253</v>
      </c>
      <c r="AE68" s="6"/>
      <c r="AF68" s="5" t="s">
        <v>253</v>
      </c>
      <c r="AG68" s="21"/>
      <c r="AH68" s="5" t="s">
        <v>253</v>
      </c>
      <c r="AI68" s="6"/>
      <c r="AJ68" s="5"/>
      <c r="AK68" s="6"/>
      <c r="AL68" s="2"/>
      <c r="AM68" s="88"/>
      <c r="AN68" s="88"/>
      <c r="AO68" s="88"/>
      <c r="AP68" s="88"/>
      <c r="AQ68" s="88"/>
      <c r="AR68" s="88"/>
      <c r="AS68" s="88"/>
      <c r="AT68" s="88"/>
      <c r="AU68" s="88"/>
      <c r="AV68" s="88"/>
    </row>
    <row r="69" spans="1:48" s="8" customFormat="1">
      <c r="A69" s="2">
        <v>67</v>
      </c>
      <c r="B69" s="49" t="s">
        <v>294</v>
      </c>
      <c r="C69" s="49" t="s">
        <v>295</v>
      </c>
      <c r="D69" s="24" t="s">
        <v>296</v>
      </c>
      <c r="E69" s="24">
        <v>2</v>
      </c>
      <c r="F69" s="45">
        <f t="shared" si="2"/>
        <v>108.99000000000001</v>
      </c>
      <c r="G69" s="47">
        <f t="shared" si="3"/>
        <v>54.495000000000005</v>
      </c>
      <c r="H69" s="24"/>
      <c r="I69" s="24"/>
      <c r="J69" s="24"/>
      <c r="K69" s="24"/>
      <c r="L69" s="24"/>
      <c r="M69" s="24"/>
      <c r="N69" s="13"/>
      <c r="O69" s="24"/>
      <c r="P69" s="24"/>
      <c r="Q69" s="24"/>
      <c r="R69" s="24"/>
      <c r="S69" s="24"/>
      <c r="T69" s="13">
        <v>46.49</v>
      </c>
      <c r="U69" s="24" t="s">
        <v>297</v>
      </c>
      <c r="V69" s="24" t="s">
        <v>253</v>
      </c>
      <c r="W69" s="24"/>
      <c r="X69" s="24" t="s">
        <v>253</v>
      </c>
      <c r="Y69" s="24"/>
      <c r="Z69" s="13">
        <v>62.5</v>
      </c>
      <c r="AA69" s="24" t="s">
        <v>309</v>
      </c>
      <c r="AB69" s="24" t="s">
        <v>253</v>
      </c>
      <c r="AC69" s="24"/>
      <c r="AD69" s="24" t="s">
        <v>253</v>
      </c>
      <c r="AE69" s="24"/>
      <c r="AF69" s="24" t="s">
        <v>253</v>
      </c>
      <c r="AG69" s="24"/>
      <c r="AH69" s="13" t="s">
        <v>253</v>
      </c>
      <c r="AI69" s="24"/>
      <c r="AJ69" s="24"/>
      <c r="AK69" s="24"/>
      <c r="AL69" s="86"/>
      <c r="AM69" s="24"/>
    </row>
    <row r="70" spans="1:48">
      <c r="A70" s="2">
        <v>68</v>
      </c>
      <c r="B70" s="49" t="s">
        <v>207</v>
      </c>
      <c r="C70" s="49" t="s">
        <v>208</v>
      </c>
      <c r="D70" s="24" t="s">
        <v>199</v>
      </c>
      <c r="E70" s="9">
        <v>2</v>
      </c>
      <c r="F70" s="45">
        <f t="shared" si="2"/>
        <v>106.91</v>
      </c>
      <c r="G70" s="47">
        <f t="shared" si="3"/>
        <v>53.454999999999998</v>
      </c>
      <c r="H70" s="24"/>
      <c r="I70" s="24"/>
      <c r="J70" s="24"/>
      <c r="K70" s="24"/>
      <c r="L70" s="24"/>
      <c r="M70" s="24"/>
      <c r="N70" s="13"/>
      <c r="O70" s="24"/>
      <c r="P70" s="24"/>
      <c r="Q70" s="24"/>
      <c r="R70" s="24"/>
      <c r="S70" s="24"/>
      <c r="T70" s="24"/>
      <c r="U70" s="24"/>
      <c r="V70" s="24"/>
      <c r="W70" s="24"/>
      <c r="X70" s="13">
        <v>55.21</v>
      </c>
      <c r="Y70" s="24" t="s">
        <v>305</v>
      </c>
      <c r="Z70" s="13">
        <v>51.7</v>
      </c>
      <c r="AA70" s="24" t="s">
        <v>305</v>
      </c>
      <c r="AB70" s="24" t="s">
        <v>253</v>
      </c>
      <c r="AC70" s="24"/>
      <c r="AD70" s="24" t="s">
        <v>253</v>
      </c>
      <c r="AE70" s="24"/>
      <c r="AF70" s="24" t="s">
        <v>253</v>
      </c>
      <c r="AG70" s="24"/>
      <c r="AH70" s="13" t="s">
        <v>253</v>
      </c>
      <c r="AI70" s="24"/>
      <c r="AJ70" s="13"/>
      <c r="AK70" s="24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</row>
    <row r="71" spans="1:48">
      <c r="A71" s="2">
        <v>69</v>
      </c>
      <c r="B71" s="49" t="s">
        <v>306</v>
      </c>
      <c r="C71" s="49" t="s">
        <v>307</v>
      </c>
      <c r="D71" s="24" t="s">
        <v>305</v>
      </c>
      <c r="E71" s="9">
        <v>2</v>
      </c>
      <c r="F71" s="45">
        <f t="shared" si="2"/>
        <v>106.91</v>
      </c>
      <c r="G71" s="47">
        <f t="shared" si="3"/>
        <v>53.454999999999998</v>
      </c>
      <c r="H71" s="24"/>
      <c r="I71" s="24"/>
      <c r="J71" s="24"/>
      <c r="K71" s="24"/>
      <c r="L71" s="24"/>
      <c r="M71" s="24"/>
      <c r="N71" s="57"/>
      <c r="O71" s="56"/>
      <c r="P71" s="24"/>
      <c r="Q71" s="24"/>
      <c r="R71" s="24"/>
      <c r="S71" s="24"/>
      <c r="T71" s="24"/>
      <c r="U71" s="24"/>
      <c r="V71" s="24"/>
      <c r="W71" s="24"/>
      <c r="X71" s="13">
        <v>55.21</v>
      </c>
      <c r="Y71" s="24" t="s">
        <v>199</v>
      </c>
      <c r="Z71" s="13">
        <v>51.7</v>
      </c>
      <c r="AA71" s="24" t="s">
        <v>199</v>
      </c>
      <c r="AB71" s="24" t="s">
        <v>253</v>
      </c>
      <c r="AC71" s="24"/>
      <c r="AD71" s="24" t="s">
        <v>253</v>
      </c>
      <c r="AE71" s="24"/>
      <c r="AF71" s="24" t="s">
        <v>253</v>
      </c>
      <c r="AG71" s="24"/>
      <c r="AH71" s="13" t="s">
        <v>253</v>
      </c>
      <c r="AI71" s="24"/>
      <c r="AJ71" s="13"/>
      <c r="AK71" s="24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</row>
    <row r="72" spans="1:48">
      <c r="A72" s="2">
        <v>70</v>
      </c>
      <c r="B72" s="61" t="s">
        <v>273</v>
      </c>
      <c r="C72" s="61" t="s">
        <v>36</v>
      </c>
      <c r="D72" s="79" t="s">
        <v>274</v>
      </c>
      <c r="E72" s="24">
        <v>2</v>
      </c>
      <c r="F72" s="45">
        <f t="shared" si="2"/>
        <v>104.08000000000001</v>
      </c>
      <c r="G72" s="47">
        <f t="shared" si="3"/>
        <v>52.040000000000006</v>
      </c>
      <c r="H72" s="12"/>
      <c r="I72" s="12"/>
      <c r="J72" s="5"/>
      <c r="K72" s="5"/>
      <c r="L72" s="5"/>
      <c r="M72" s="68"/>
      <c r="N72" s="5">
        <v>57.95</v>
      </c>
      <c r="O72" s="5" t="s">
        <v>275</v>
      </c>
      <c r="P72" s="69"/>
      <c r="Q72" s="5"/>
      <c r="R72" s="5" t="s">
        <v>253</v>
      </c>
      <c r="S72" s="5"/>
      <c r="T72" s="5" t="s">
        <v>253</v>
      </c>
      <c r="U72" s="5"/>
      <c r="V72" s="5" t="s">
        <v>253</v>
      </c>
      <c r="W72" s="5"/>
      <c r="X72" s="5" t="s">
        <v>253</v>
      </c>
      <c r="Y72" s="5"/>
      <c r="Z72" s="5" t="s">
        <v>253</v>
      </c>
      <c r="AA72" s="5"/>
      <c r="AB72" s="24" t="s">
        <v>253</v>
      </c>
      <c r="AC72" s="6"/>
      <c r="AD72" s="5"/>
      <c r="AE72" s="6"/>
      <c r="AF72" s="5">
        <v>46.13</v>
      </c>
      <c r="AG72" s="6" t="s">
        <v>275</v>
      </c>
      <c r="AH72" s="5" t="s">
        <v>253</v>
      </c>
      <c r="AI72" s="6"/>
      <c r="AJ72" s="5"/>
      <c r="AK72" s="6"/>
      <c r="AL72" s="87"/>
      <c r="AM72" s="88"/>
      <c r="AN72" s="17"/>
      <c r="AO72" s="17"/>
      <c r="AP72" s="17"/>
      <c r="AQ72" s="17"/>
      <c r="AR72" s="17"/>
      <c r="AS72" s="17"/>
      <c r="AT72" s="17"/>
      <c r="AU72" s="17"/>
      <c r="AV72" s="17"/>
    </row>
    <row r="73" spans="1:48">
      <c r="A73" s="2">
        <v>71</v>
      </c>
      <c r="B73" s="61" t="s">
        <v>273</v>
      </c>
      <c r="C73" s="61" t="s">
        <v>276</v>
      </c>
      <c r="D73" s="79" t="s">
        <v>275</v>
      </c>
      <c r="E73" s="24">
        <v>2</v>
      </c>
      <c r="F73" s="45">
        <f t="shared" si="2"/>
        <v>104.08000000000001</v>
      </c>
      <c r="G73" s="47">
        <f t="shared" si="3"/>
        <v>52.040000000000006</v>
      </c>
      <c r="H73" s="12"/>
      <c r="I73" s="12"/>
      <c r="J73" s="5"/>
      <c r="K73" s="5"/>
      <c r="L73" s="5"/>
      <c r="M73" s="5"/>
      <c r="N73" s="5">
        <v>57.95</v>
      </c>
      <c r="O73" s="5" t="s">
        <v>274</v>
      </c>
      <c r="P73" s="5"/>
      <c r="Q73" s="5"/>
      <c r="R73" s="5" t="s">
        <v>253</v>
      </c>
      <c r="S73" s="5"/>
      <c r="T73" s="5" t="s">
        <v>253</v>
      </c>
      <c r="U73" s="5"/>
      <c r="V73" s="5" t="s">
        <v>253</v>
      </c>
      <c r="W73" s="5"/>
      <c r="X73" s="5" t="s">
        <v>253</v>
      </c>
      <c r="Y73" s="5"/>
      <c r="Z73" s="5" t="s">
        <v>253</v>
      </c>
      <c r="AA73" s="5"/>
      <c r="AB73" s="13" t="s">
        <v>253</v>
      </c>
      <c r="AC73" s="6"/>
      <c r="AD73" s="5"/>
      <c r="AE73" s="6"/>
      <c r="AF73" s="12">
        <v>46.13</v>
      </c>
      <c r="AG73" s="24" t="s">
        <v>274</v>
      </c>
      <c r="AH73" s="5" t="s">
        <v>253</v>
      </c>
      <c r="AI73" s="6"/>
      <c r="AJ73" s="5"/>
      <c r="AK73" s="6"/>
      <c r="AL73" s="2"/>
      <c r="AM73" s="88"/>
      <c r="AN73" s="88"/>
      <c r="AO73" s="88"/>
      <c r="AP73" s="88"/>
      <c r="AQ73" s="88"/>
      <c r="AR73" s="88"/>
      <c r="AS73" s="88"/>
      <c r="AT73" s="88"/>
      <c r="AU73" s="88"/>
      <c r="AV73" s="88"/>
    </row>
    <row r="74" spans="1:48">
      <c r="A74" s="2">
        <v>72</v>
      </c>
      <c r="B74" s="49" t="s">
        <v>298</v>
      </c>
      <c r="C74" s="49" t="s">
        <v>299</v>
      </c>
      <c r="D74" s="24" t="s">
        <v>297</v>
      </c>
      <c r="E74" s="24">
        <v>2</v>
      </c>
      <c r="F74" s="45">
        <f t="shared" si="2"/>
        <v>98.57</v>
      </c>
      <c r="G74" s="47">
        <f t="shared" si="3"/>
        <v>49.284999999999997</v>
      </c>
      <c r="H74" s="24"/>
      <c r="I74" s="24"/>
      <c r="J74" s="24"/>
      <c r="K74" s="24"/>
      <c r="L74" s="24"/>
      <c r="M74" s="24"/>
      <c r="N74" s="13"/>
      <c r="O74" s="24"/>
      <c r="P74" s="24"/>
      <c r="Q74" s="24"/>
      <c r="R74" s="24"/>
      <c r="S74" s="24"/>
      <c r="T74" s="13">
        <v>46.49</v>
      </c>
      <c r="U74" s="24" t="s">
        <v>296</v>
      </c>
      <c r="V74" s="24" t="s">
        <v>253</v>
      </c>
      <c r="W74" s="24"/>
      <c r="X74" s="24" t="s">
        <v>253</v>
      </c>
      <c r="Y74" s="24"/>
      <c r="Z74" s="13">
        <v>52.08</v>
      </c>
      <c r="AA74" s="24" t="s">
        <v>310</v>
      </c>
      <c r="AB74" s="24" t="s">
        <v>253</v>
      </c>
      <c r="AC74" s="24"/>
      <c r="AD74" s="24"/>
      <c r="AE74" s="24"/>
      <c r="AF74" s="24" t="s">
        <v>253</v>
      </c>
      <c r="AG74" s="24"/>
      <c r="AH74" s="13"/>
      <c r="AI74" s="24"/>
      <c r="AJ74" s="24"/>
      <c r="AK74" s="24"/>
      <c r="AL74" s="24"/>
      <c r="AM74" s="88"/>
      <c r="AN74" s="88"/>
      <c r="AO74" s="88"/>
      <c r="AP74" s="88"/>
      <c r="AQ74" s="88"/>
      <c r="AR74" s="88"/>
      <c r="AS74" s="88"/>
      <c r="AT74" s="88"/>
      <c r="AU74" s="88"/>
      <c r="AV74" s="88"/>
    </row>
    <row r="75" spans="1:48">
      <c r="A75" s="2">
        <v>73</v>
      </c>
      <c r="B75" s="61" t="s">
        <v>184</v>
      </c>
      <c r="C75" s="61" t="s">
        <v>36</v>
      </c>
      <c r="D75" s="79" t="s">
        <v>56</v>
      </c>
      <c r="E75" s="9">
        <v>2</v>
      </c>
      <c r="F75" s="45">
        <f t="shared" si="2"/>
        <v>89.69</v>
      </c>
      <c r="G75" s="47">
        <f t="shared" si="3"/>
        <v>44.844999999999999</v>
      </c>
      <c r="H75" s="5"/>
      <c r="I75" s="5"/>
      <c r="J75" s="5">
        <v>42.61</v>
      </c>
      <c r="K75" s="5" t="s">
        <v>55</v>
      </c>
      <c r="L75" s="5"/>
      <c r="M75" s="68"/>
      <c r="N75" s="5" t="s">
        <v>253</v>
      </c>
      <c r="O75" s="5"/>
      <c r="P75" s="69"/>
      <c r="Q75" s="5"/>
      <c r="R75" s="5" t="s">
        <v>253</v>
      </c>
      <c r="S75" s="5"/>
      <c r="T75" s="5" t="s">
        <v>253</v>
      </c>
      <c r="U75" s="5"/>
      <c r="V75" s="5">
        <v>47.08</v>
      </c>
      <c r="W75" s="5" t="s">
        <v>55</v>
      </c>
      <c r="X75" s="5" t="s">
        <v>253</v>
      </c>
      <c r="Y75" s="5"/>
      <c r="Z75" s="5" t="s">
        <v>253</v>
      </c>
      <c r="AA75" s="5"/>
      <c r="AB75" s="5" t="s">
        <v>253</v>
      </c>
      <c r="AC75" s="6"/>
      <c r="AD75" s="5"/>
      <c r="AE75" s="6"/>
      <c r="AF75" s="5" t="s">
        <v>253</v>
      </c>
      <c r="AG75" s="6"/>
      <c r="AH75" s="5" t="s">
        <v>253</v>
      </c>
      <c r="AI75" s="6"/>
      <c r="AJ75" s="5"/>
      <c r="AK75" s="6"/>
      <c r="AL75" s="87"/>
      <c r="AM75" s="88"/>
      <c r="AN75" s="88"/>
      <c r="AO75" s="88"/>
      <c r="AP75" s="88"/>
      <c r="AQ75" s="88"/>
      <c r="AR75" s="88"/>
      <c r="AS75" s="88"/>
      <c r="AT75" s="88"/>
      <c r="AU75" s="88"/>
      <c r="AV75" s="88"/>
    </row>
    <row r="76" spans="1:48" s="8" customFormat="1">
      <c r="A76" s="2">
        <v>74</v>
      </c>
      <c r="B76" s="49" t="s">
        <v>100</v>
      </c>
      <c r="C76" s="49" t="s">
        <v>293</v>
      </c>
      <c r="D76" s="24" t="s">
        <v>290</v>
      </c>
      <c r="E76" s="24">
        <v>2</v>
      </c>
      <c r="F76" s="45">
        <f t="shared" si="2"/>
        <v>82.32</v>
      </c>
      <c r="G76" s="47">
        <f t="shared" si="3"/>
        <v>41.16</v>
      </c>
      <c r="H76" s="24"/>
      <c r="I76" s="24"/>
      <c r="J76" s="24"/>
      <c r="K76" s="24"/>
      <c r="L76" s="24"/>
      <c r="M76" s="24"/>
      <c r="N76" s="104"/>
      <c r="O76" s="89"/>
      <c r="P76" s="24"/>
      <c r="Q76" s="24"/>
      <c r="R76" s="24"/>
      <c r="S76" s="24"/>
      <c r="T76" s="13">
        <v>46.69</v>
      </c>
      <c r="U76" s="24" t="s">
        <v>59</v>
      </c>
      <c r="V76" s="24" t="s">
        <v>253</v>
      </c>
      <c r="W76" s="24"/>
      <c r="X76" s="13">
        <v>35.630000000000003</v>
      </c>
      <c r="Y76" s="24" t="s">
        <v>59</v>
      </c>
      <c r="Z76" s="24" t="s">
        <v>253</v>
      </c>
      <c r="AA76" s="24"/>
      <c r="AB76" s="24" t="s">
        <v>253</v>
      </c>
      <c r="AC76" s="24"/>
      <c r="AD76" s="24"/>
      <c r="AE76" s="24"/>
      <c r="AF76" s="24" t="s">
        <v>253</v>
      </c>
      <c r="AG76" s="24"/>
      <c r="AH76" s="13" t="s">
        <v>253</v>
      </c>
      <c r="AI76" s="24"/>
      <c r="AJ76" s="24"/>
      <c r="AK76" s="24"/>
      <c r="AL76" s="86"/>
      <c r="AM76" s="24"/>
    </row>
    <row r="77" spans="1:48" s="8" customFormat="1">
      <c r="A77" s="2">
        <v>75</v>
      </c>
      <c r="B77" s="8" t="s">
        <v>302</v>
      </c>
      <c r="C77" s="8" t="s">
        <v>150</v>
      </c>
      <c r="D77" s="8" t="s">
        <v>301</v>
      </c>
      <c r="E77" s="24">
        <v>1</v>
      </c>
      <c r="F77" s="45">
        <f t="shared" si="2"/>
        <v>65</v>
      </c>
      <c r="G77" s="47">
        <f t="shared" si="3"/>
        <v>65</v>
      </c>
      <c r="V77" s="11">
        <v>65</v>
      </c>
      <c r="W77" s="8" t="s">
        <v>33</v>
      </c>
      <c r="X77" s="8" t="s">
        <v>253</v>
      </c>
      <c r="Z77" s="8" t="s">
        <v>253</v>
      </c>
      <c r="AB77" s="24" t="s">
        <v>253</v>
      </c>
      <c r="AF77" s="24" t="s">
        <v>253</v>
      </c>
      <c r="AH77" s="13" t="s">
        <v>253</v>
      </c>
      <c r="AL77" s="15"/>
      <c r="AN77" s="24"/>
      <c r="AO77" s="24"/>
      <c r="AP77" s="24"/>
      <c r="AQ77" s="24"/>
      <c r="AR77" s="24"/>
      <c r="AS77" s="24"/>
      <c r="AT77" s="24"/>
      <c r="AU77" s="24"/>
      <c r="AV77" s="24"/>
    </row>
    <row r="78" spans="1:48" s="8" customFormat="1">
      <c r="A78" s="2">
        <v>76</v>
      </c>
      <c r="B78" s="61" t="s">
        <v>209</v>
      </c>
      <c r="C78" s="61" t="s">
        <v>111</v>
      </c>
      <c r="D78" s="79" t="s">
        <v>210</v>
      </c>
      <c r="E78" s="24">
        <v>1</v>
      </c>
      <c r="F78" s="45">
        <f t="shared" si="2"/>
        <v>64.02</v>
      </c>
      <c r="G78" s="47">
        <f t="shared" si="3"/>
        <v>64.02</v>
      </c>
      <c r="H78" s="24"/>
      <c r="I78" s="24"/>
      <c r="J78" s="24"/>
      <c r="K78" s="24"/>
      <c r="L78" s="24"/>
      <c r="M78" s="24"/>
      <c r="N78" s="13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13">
        <v>64.02</v>
      </c>
      <c r="AA78" s="24" t="s">
        <v>211</v>
      </c>
      <c r="AB78" s="13" t="s">
        <v>253</v>
      </c>
      <c r="AC78" s="24"/>
      <c r="AD78" s="24"/>
      <c r="AE78" s="24"/>
      <c r="AF78" s="13" t="s">
        <v>253</v>
      </c>
      <c r="AG78" s="24"/>
      <c r="AH78" s="13" t="s">
        <v>253</v>
      </c>
      <c r="AI78" s="24"/>
      <c r="AJ78" s="13"/>
      <c r="AK78" s="24"/>
      <c r="AL78" s="86"/>
      <c r="AM78" s="24"/>
      <c r="AN78" s="24"/>
      <c r="AO78" s="24"/>
      <c r="AP78" s="24"/>
      <c r="AQ78" s="24"/>
      <c r="AR78" s="24"/>
      <c r="AS78" s="24"/>
      <c r="AT78" s="24"/>
      <c r="AU78" s="24"/>
      <c r="AV78" s="24"/>
    </row>
    <row r="79" spans="1:48" s="8" customFormat="1">
      <c r="A79" s="2">
        <v>77</v>
      </c>
      <c r="B79" s="61" t="s">
        <v>209</v>
      </c>
      <c r="C79" s="61" t="s">
        <v>212</v>
      </c>
      <c r="D79" s="79" t="s">
        <v>211</v>
      </c>
      <c r="E79" s="9">
        <v>1</v>
      </c>
      <c r="F79" s="45">
        <f t="shared" si="2"/>
        <v>64.02</v>
      </c>
      <c r="G79" s="47">
        <f t="shared" si="3"/>
        <v>64.02</v>
      </c>
      <c r="H79" s="24"/>
      <c r="I79" s="24"/>
      <c r="J79" s="24"/>
      <c r="K79" s="24"/>
      <c r="L79" s="24"/>
      <c r="M79" s="24"/>
      <c r="N79" s="13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13">
        <v>64.02</v>
      </c>
      <c r="AA79" s="24" t="s">
        <v>210</v>
      </c>
      <c r="AB79" s="13" t="s">
        <v>253</v>
      </c>
      <c r="AC79" s="24"/>
      <c r="AD79" s="24"/>
      <c r="AE79" s="24"/>
      <c r="AF79" s="13" t="s">
        <v>253</v>
      </c>
      <c r="AG79" s="24"/>
      <c r="AH79" s="13" t="s">
        <v>253</v>
      </c>
      <c r="AI79" s="24"/>
      <c r="AJ79" s="13"/>
      <c r="AK79" s="24"/>
      <c r="AL79" s="86"/>
      <c r="AM79" s="24"/>
    </row>
    <row r="80" spans="1:48" s="8" customFormat="1">
      <c r="A80" s="2">
        <v>78</v>
      </c>
      <c r="B80" s="8" t="s">
        <v>311</v>
      </c>
      <c r="C80" s="8" t="s">
        <v>168</v>
      </c>
      <c r="D80" s="8" t="s">
        <v>312</v>
      </c>
      <c r="E80" s="24">
        <v>1</v>
      </c>
      <c r="F80" s="45">
        <f t="shared" si="2"/>
        <v>62.5</v>
      </c>
      <c r="G80" s="47">
        <f t="shared" si="3"/>
        <v>62.5</v>
      </c>
      <c r="Z80" s="11">
        <v>62.5</v>
      </c>
      <c r="AA80" s="8" t="s">
        <v>296</v>
      </c>
      <c r="AB80" s="24" t="s">
        <v>253</v>
      </c>
      <c r="AF80" s="24" t="s">
        <v>253</v>
      </c>
      <c r="AH80" s="13" t="s">
        <v>253</v>
      </c>
      <c r="AL80" s="15"/>
      <c r="AN80" s="24"/>
      <c r="AO80" s="24"/>
      <c r="AP80" s="24"/>
      <c r="AQ80" s="24"/>
      <c r="AR80" s="24"/>
      <c r="AS80" s="24"/>
      <c r="AT80" s="24"/>
      <c r="AU80" s="24"/>
      <c r="AV80" s="24"/>
    </row>
    <row r="81" spans="1:48" s="8" customFormat="1">
      <c r="A81" s="2">
        <v>79</v>
      </c>
      <c r="B81" s="61" t="s">
        <v>35</v>
      </c>
      <c r="C81" s="61" t="s">
        <v>36</v>
      </c>
      <c r="D81" s="79" t="s">
        <v>15</v>
      </c>
      <c r="E81" s="9">
        <v>1</v>
      </c>
      <c r="F81" s="45">
        <f t="shared" si="2"/>
        <v>58.52</v>
      </c>
      <c r="G81" s="47">
        <f t="shared" si="3"/>
        <v>58.52</v>
      </c>
      <c r="H81" s="5"/>
      <c r="I81" s="5"/>
      <c r="J81" s="5">
        <v>58.52</v>
      </c>
      <c r="K81" s="5" t="s">
        <v>12</v>
      </c>
      <c r="L81" s="5"/>
      <c r="M81" s="5"/>
      <c r="N81" s="5" t="s">
        <v>253</v>
      </c>
      <c r="O81" s="5"/>
      <c r="P81" s="5"/>
      <c r="Q81" s="5"/>
      <c r="R81" s="5" t="s">
        <v>253</v>
      </c>
      <c r="S81" s="5"/>
      <c r="T81" s="5" t="s">
        <v>253</v>
      </c>
      <c r="U81" s="5"/>
      <c r="V81" s="5" t="s">
        <v>253</v>
      </c>
      <c r="W81" s="5"/>
      <c r="X81" s="5" t="s">
        <v>253</v>
      </c>
      <c r="Y81" s="5"/>
      <c r="Z81" s="5" t="s">
        <v>253</v>
      </c>
      <c r="AA81" s="5"/>
      <c r="AB81" s="5" t="s">
        <v>253</v>
      </c>
      <c r="AC81" s="6"/>
      <c r="AD81" s="5"/>
      <c r="AE81" s="6"/>
      <c r="AF81" s="24" t="s">
        <v>253</v>
      </c>
      <c r="AG81" s="6"/>
      <c r="AH81" s="5" t="s">
        <v>253</v>
      </c>
      <c r="AI81" s="6"/>
      <c r="AJ81" s="5"/>
      <c r="AK81" s="6"/>
      <c r="AL81" s="85"/>
      <c r="AM81" s="24"/>
      <c r="AN81" s="24"/>
      <c r="AO81" s="24"/>
      <c r="AP81" s="24"/>
      <c r="AQ81" s="24"/>
      <c r="AR81" s="24"/>
      <c r="AS81" s="24"/>
      <c r="AT81" s="24"/>
      <c r="AU81" s="24"/>
      <c r="AV81" s="24"/>
    </row>
    <row r="82" spans="1:48">
      <c r="A82" s="2">
        <v>80</v>
      </c>
      <c r="B82" s="8" t="s">
        <v>315</v>
      </c>
      <c r="C82" s="8" t="s">
        <v>106</v>
      </c>
      <c r="D82" s="8" t="s">
        <v>319</v>
      </c>
      <c r="E82" s="24">
        <v>1</v>
      </c>
      <c r="F82" s="45">
        <f t="shared" si="2"/>
        <v>54.92</v>
      </c>
      <c r="G82" s="47">
        <f t="shared" si="3"/>
        <v>54.92</v>
      </c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11">
        <v>54.92</v>
      </c>
      <c r="AA82" s="8" t="s">
        <v>30</v>
      </c>
      <c r="AB82" s="24" t="s">
        <v>253</v>
      </c>
      <c r="AC82" s="8"/>
      <c r="AD82" s="8" t="s">
        <v>253</v>
      </c>
      <c r="AE82" s="8"/>
      <c r="AF82" s="24" t="s">
        <v>253</v>
      </c>
      <c r="AG82" s="27"/>
      <c r="AH82" s="13" t="s">
        <v>253</v>
      </c>
      <c r="AI82" s="8"/>
      <c r="AJ82" s="8"/>
      <c r="AK82" s="8"/>
      <c r="AL82" s="8"/>
      <c r="AM82" s="17"/>
      <c r="AN82" s="88"/>
      <c r="AO82" s="88"/>
      <c r="AP82" s="88"/>
      <c r="AQ82" s="88"/>
      <c r="AR82" s="88"/>
      <c r="AS82" s="88"/>
      <c r="AT82" s="88"/>
      <c r="AU82" s="88"/>
      <c r="AV82" s="88"/>
    </row>
    <row r="83" spans="1:48">
      <c r="A83" s="2">
        <v>81</v>
      </c>
      <c r="B83" s="61" t="s">
        <v>160</v>
      </c>
      <c r="C83" s="61" t="s">
        <v>161</v>
      </c>
      <c r="D83" s="79" t="s">
        <v>14</v>
      </c>
      <c r="E83" s="9">
        <v>1</v>
      </c>
      <c r="F83" s="45">
        <f t="shared" si="2"/>
        <v>54.77</v>
      </c>
      <c r="G83" s="47">
        <f t="shared" si="3"/>
        <v>54.77</v>
      </c>
      <c r="H83" s="5"/>
      <c r="I83" s="5"/>
      <c r="J83" s="25"/>
      <c r="K83" s="25"/>
      <c r="L83" s="5"/>
      <c r="M83" s="5"/>
      <c r="N83" s="5">
        <v>54.77</v>
      </c>
      <c r="O83" s="5" t="s">
        <v>264</v>
      </c>
      <c r="P83" s="5"/>
      <c r="Q83" s="5"/>
      <c r="R83" s="5" t="s">
        <v>253</v>
      </c>
      <c r="S83" s="5"/>
      <c r="T83" s="5" t="s">
        <v>253</v>
      </c>
      <c r="U83" s="5"/>
      <c r="V83" s="5" t="s">
        <v>253</v>
      </c>
      <c r="W83" s="5"/>
      <c r="X83" s="5" t="s">
        <v>253</v>
      </c>
      <c r="Y83" s="5"/>
      <c r="Z83" s="5" t="s">
        <v>253</v>
      </c>
      <c r="AA83" s="5"/>
      <c r="AB83" s="5" t="s">
        <v>253</v>
      </c>
      <c r="AC83" s="6"/>
      <c r="AD83" s="5"/>
      <c r="AE83" s="6"/>
      <c r="AF83" s="5" t="s">
        <v>253</v>
      </c>
      <c r="AG83" s="21"/>
      <c r="AH83" s="5" t="s">
        <v>253</v>
      </c>
      <c r="AI83" s="6"/>
      <c r="AJ83" s="5"/>
      <c r="AK83" s="6"/>
      <c r="AL83" s="2"/>
      <c r="AM83" s="88"/>
      <c r="AN83" s="17"/>
      <c r="AO83" s="17"/>
      <c r="AP83" s="17"/>
      <c r="AQ83" s="17"/>
      <c r="AR83" s="1"/>
      <c r="AS83" s="1"/>
      <c r="AT83" s="1"/>
      <c r="AU83" s="1"/>
      <c r="AV83" s="1"/>
    </row>
    <row r="84" spans="1:48">
      <c r="A84" s="2">
        <v>82</v>
      </c>
      <c r="B84" s="61" t="s">
        <v>270</v>
      </c>
      <c r="C84" s="61" t="s">
        <v>271</v>
      </c>
      <c r="D84" s="79" t="s">
        <v>272</v>
      </c>
      <c r="E84" s="9">
        <v>1</v>
      </c>
      <c r="F84" s="45">
        <f t="shared" si="2"/>
        <v>54.77</v>
      </c>
      <c r="G84" s="47">
        <f t="shared" si="3"/>
        <v>54.77</v>
      </c>
      <c r="H84" s="5"/>
      <c r="I84" s="5"/>
      <c r="J84" s="25"/>
      <c r="K84" s="25"/>
      <c r="L84" s="5"/>
      <c r="M84" s="5"/>
      <c r="N84" s="5">
        <v>54.77</v>
      </c>
      <c r="O84" s="16" t="s">
        <v>14</v>
      </c>
      <c r="P84" s="5"/>
      <c r="Q84" s="5"/>
      <c r="R84" s="5" t="s">
        <v>253</v>
      </c>
      <c r="S84" s="5"/>
      <c r="T84" s="5" t="s">
        <v>253</v>
      </c>
      <c r="U84" s="5"/>
      <c r="V84" s="5" t="s">
        <v>253</v>
      </c>
      <c r="W84" s="5"/>
      <c r="X84" s="5" t="s">
        <v>253</v>
      </c>
      <c r="Y84" s="5"/>
      <c r="Z84" s="5" t="s">
        <v>253</v>
      </c>
      <c r="AA84" s="5"/>
      <c r="AB84" s="24" t="s">
        <v>253</v>
      </c>
      <c r="AC84" s="6"/>
      <c r="AD84" s="5"/>
      <c r="AE84" s="6"/>
      <c r="AF84" s="5" t="s">
        <v>253</v>
      </c>
      <c r="AG84" s="21"/>
      <c r="AH84" s="5" t="s">
        <v>253</v>
      </c>
      <c r="AI84" s="6"/>
      <c r="AJ84" s="5"/>
      <c r="AK84" s="6"/>
      <c r="AL84" s="2"/>
      <c r="AM84" s="88"/>
      <c r="AN84" s="17"/>
      <c r="AO84" s="17"/>
      <c r="AP84" s="17"/>
      <c r="AQ84" s="17"/>
      <c r="AR84" s="1"/>
      <c r="AS84" s="1"/>
      <c r="AT84" s="1"/>
      <c r="AU84" s="1"/>
      <c r="AV84" s="1"/>
    </row>
    <row r="85" spans="1:48">
      <c r="A85" s="2">
        <v>83</v>
      </c>
      <c r="B85" s="8" t="s">
        <v>316</v>
      </c>
      <c r="C85" s="8" t="s">
        <v>314</v>
      </c>
      <c r="D85" s="8" t="s">
        <v>320</v>
      </c>
      <c r="E85" s="24">
        <v>1</v>
      </c>
      <c r="F85" s="45">
        <f t="shared" si="2"/>
        <v>53.41</v>
      </c>
      <c r="G85" s="47">
        <f t="shared" si="3"/>
        <v>53.41</v>
      </c>
      <c r="H85" s="8"/>
      <c r="I85" s="8"/>
      <c r="J85" s="8"/>
      <c r="K85" s="8"/>
      <c r="L85" s="8"/>
      <c r="M85" s="8"/>
      <c r="N85" s="8"/>
      <c r="O85" s="17"/>
      <c r="P85" s="8"/>
      <c r="Q85" s="8"/>
      <c r="R85" s="8"/>
      <c r="S85" s="8"/>
      <c r="T85" s="8"/>
      <c r="U85" s="8"/>
      <c r="V85" s="8"/>
      <c r="W85" s="8"/>
      <c r="X85" s="8"/>
      <c r="Y85" s="8"/>
      <c r="Z85" s="11">
        <v>53.41</v>
      </c>
      <c r="AA85" s="8" t="s">
        <v>321</v>
      </c>
      <c r="AB85" s="13" t="s">
        <v>253</v>
      </c>
      <c r="AC85" s="8"/>
      <c r="AD85" s="8"/>
      <c r="AE85" s="8"/>
      <c r="AF85" s="24" t="s">
        <v>253</v>
      </c>
      <c r="AG85" s="27"/>
      <c r="AH85" s="13" t="s">
        <v>253</v>
      </c>
      <c r="AI85" s="8"/>
      <c r="AJ85" s="8"/>
      <c r="AK85" s="8"/>
      <c r="AL85" s="8"/>
      <c r="AM85" s="17"/>
      <c r="AN85" s="88"/>
      <c r="AO85" s="88"/>
      <c r="AP85" s="88"/>
      <c r="AQ85" s="88"/>
      <c r="AR85" s="88"/>
      <c r="AS85" s="88"/>
      <c r="AT85" s="88"/>
      <c r="AU85" s="88"/>
      <c r="AV85" s="88"/>
    </row>
    <row r="86" spans="1:48">
      <c r="A86" s="2">
        <v>84</v>
      </c>
      <c r="B86" s="8" t="s">
        <v>205</v>
      </c>
      <c r="C86" s="8" t="s">
        <v>313</v>
      </c>
      <c r="D86" s="8" t="s">
        <v>321</v>
      </c>
      <c r="E86" s="24">
        <v>1</v>
      </c>
      <c r="F86" s="45">
        <f t="shared" si="2"/>
        <v>53.41</v>
      </c>
      <c r="G86" s="47">
        <f t="shared" si="3"/>
        <v>53.41</v>
      </c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11">
        <v>53.41</v>
      </c>
      <c r="AA86" s="8" t="s">
        <v>320</v>
      </c>
      <c r="AB86" s="13" t="s">
        <v>253</v>
      </c>
      <c r="AC86" s="8"/>
      <c r="AD86" s="8"/>
      <c r="AE86" s="8"/>
      <c r="AF86" s="24" t="s">
        <v>253</v>
      </c>
      <c r="AG86" s="27"/>
      <c r="AH86" s="13" t="s">
        <v>253</v>
      </c>
      <c r="AI86" s="8"/>
      <c r="AJ86" s="8"/>
      <c r="AK86" s="8"/>
      <c r="AL86" s="8"/>
      <c r="AM86" s="17"/>
      <c r="AN86" s="88"/>
      <c r="AO86" s="88"/>
      <c r="AP86" s="88"/>
      <c r="AQ86" s="88"/>
      <c r="AR86" s="88"/>
      <c r="AS86" s="88"/>
      <c r="AT86" s="88"/>
      <c r="AU86" s="88"/>
      <c r="AV86" s="88"/>
    </row>
    <row r="87" spans="1:48">
      <c r="A87" s="2">
        <v>85</v>
      </c>
      <c r="B87" s="61" t="s">
        <v>195</v>
      </c>
      <c r="C87" s="61" t="s">
        <v>196</v>
      </c>
      <c r="D87" s="79" t="s">
        <v>197</v>
      </c>
      <c r="E87" s="9">
        <v>1</v>
      </c>
      <c r="F87" s="45">
        <f t="shared" si="2"/>
        <v>52.08</v>
      </c>
      <c r="G87" s="47">
        <f t="shared" si="3"/>
        <v>52.08</v>
      </c>
      <c r="H87" s="5"/>
      <c r="I87" s="5"/>
      <c r="J87" s="5"/>
      <c r="K87" s="5"/>
      <c r="L87" s="5"/>
      <c r="M87" s="5"/>
      <c r="N87" s="5">
        <v>52.08</v>
      </c>
      <c r="O87" s="5" t="s">
        <v>198</v>
      </c>
      <c r="P87" s="5"/>
      <c r="Q87" s="5"/>
      <c r="R87" s="5" t="s">
        <v>253</v>
      </c>
      <c r="S87" s="5"/>
      <c r="T87" s="5" t="s">
        <v>253</v>
      </c>
      <c r="U87" s="5"/>
      <c r="V87" s="5" t="s">
        <v>253</v>
      </c>
      <c r="W87" s="5"/>
      <c r="X87" s="5" t="s">
        <v>253</v>
      </c>
      <c r="Y87" s="5"/>
      <c r="Z87" s="5" t="s">
        <v>253</v>
      </c>
      <c r="AA87" s="5"/>
      <c r="AB87" s="24" t="s">
        <v>253</v>
      </c>
      <c r="AC87" s="6"/>
      <c r="AD87" s="5"/>
      <c r="AE87" s="6"/>
      <c r="AF87" s="5" t="s">
        <v>253</v>
      </c>
      <c r="AG87" s="21"/>
      <c r="AH87" s="5" t="s">
        <v>253</v>
      </c>
      <c r="AI87" s="6"/>
      <c r="AJ87" s="5"/>
      <c r="AK87" s="6"/>
      <c r="AL87" s="2"/>
      <c r="AM87" s="88"/>
      <c r="AN87" s="17"/>
      <c r="AO87" s="17"/>
      <c r="AP87" s="17"/>
      <c r="AQ87" s="17"/>
      <c r="AR87" s="1"/>
      <c r="AS87" s="1"/>
      <c r="AT87" s="1"/>
      <c r="AU87" s="1"/>
      <c r="AV87" s="1"/>
    </row>
    <row r="88" spans="1:48">
      <c r="A88" s="2">
        <v>86</v>
      </c>
      <c r="B88" s="61" t="s">
        <v>200</v>
      </c>
      <c r="C88" s="61" t="s">
        <v>201</v>
      </c>
      <c r="D88" s="79" t="s">
        <v>198</v>
      </c>
      <c r="E88" s="9">
        <v>1</v>
      </c>
      <c r="F88" s="45">
        <f t="shared" si="2"/>
        <v>52.08</v>
      </c>
      <c r="G88" s="47">
        <f t="shared" si="3"/>
        <v>52.08</v>
      </c>
      <c r="H88" s="5"/>
      <c r="I88" s="5"/>
      <c r="J88" s="5"/>
      <c r="K88" s="5"/>
      <c r="L88" s="5"/>
      <c r="M88" s="5"/>
      <c r="N88" s="5">
        <v>52.08</v>
      </c>
      <c r="O88" s="5" t="s">
        <v>197</v>
      </c>
      <c r="P88" s="5"/>
      <c r="Q88" s="5"/>
      <c r="R88" s="5" t="s">
        <v>253</v>
      </c>
      <c r="S88" s="5"/>
      <c r="T88" s="5" t="s">
        <v>253</v>
      </c>
      <c r="U88" s="5"/>
      <c r="V88" s="5" t="s">
        <v>253</v>
      </c>
      <c r="W88" s="5"/>
      <c r="X88" s="5" t="s">
        <v>253</v>
      </c>
      <c r="Y88" s="5"/>
      <c r="Z88" s="5" t="s">
        <v>253</v>
      </c>
      <c r="AA88" s="5"/>
      <c r="AB88" s="5" t="s">
        <v>253</v>
      </c>
      <c r="AC88" s="6"/>
      <c r="AD88" s="5"/>
      <c r="AE88" s="6"/>
      <c r="AF88" s="5" t="s">
        <v>253</v>
      </c>
      <c r="AG88" s="21"/>
      <c r="AH88" s="5" t="s">
        <v>253</v>
      </c>
      <c r="AI88" s="6"/>
      <c r="AJ88" s="5"/>
      <c r="AK88" s="6"/>
      <c r="AL88" s="2"/>
      <c r="AM88" s="88"/>
      <c r="AN88" s="88"/>
      <c r="AO88" s="88"/>
      <c r="AP88" s="88"/>
      <c r="AQ88" s="88"/>
      <c r="AR88" s="88"/>
      <c r="AS88" s="88"/>
      <c r="AT88" s="88"/>
      <c r="AU88" s="88"/>
      <c r="AV88" s="88"/>
    </row>
    <row r="89" spans="1:48">
      <c r="A89" s="2">
        <v>87</v>
      </c>
      <c r="B89" s="8" t="s">
        <v>317</v>
      </c>
      <c r="C89" s="8" t="s">
        <v>318</v>
      </c>
      <c r="D89" s="8" t="s">
        <v>322</v>
      </c>
      <c r="E89" s="24">
        <v>1</v>
      </c>
      <c r="F89" s="45">
        <f t="shared" si="2"/>
        <v>52.08</v>
      </c>
      <c r="G89" s="47">
        <f t="shared" si="3"/>
        <v>52.08</v>
      </c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11">
        <v>52.08</v>
      </c>
      <c r="AA89" s="8" t="s">
        <v>297</v>
      </c>
      <c r="AB89" s="24" t="s">
        <v>253</v>
      </c>
      <c r="AC89" s="8"/>
      <c r="AD89" s="8"/>
      <c r="AE89" s="8"/>
      <c r="AF89" s="24" t="s">
        <v>253</v>
      </c>
      <c r="AG89" s="27"/>
      <c r="AH89" s="13" t="s">
        <v>253</v>
      </c>
      <c r="AI89" s="8"/>
      <c r="AJ89" s="8"/>
      <c r="AK89" s="8"/>
      <c r="AL89" s="8"/>
      <c r="AM89" s="17"/>
      <c r="AN89" s="88"/>
      <c r="AO89" s="88"/>
      <c r="AP89" s="88"/>
      <c r="AQ89" s="88"/>
      <c r="AR89" s="88"/>
      <c r="AS89" s="88"/>
      <c r="AT89" s="88"/>
      <c r="AU89" s="88"/>
      <c r="AV89" s="88"/>
    </row>
    <row r="90" spans="1:48">
      <c r="A90" s="2">
        <v>88</v>
      </c>
      <c r="B90" s="61" t="s">
        <v>265</v>
      </c>
      <c r="C90" s="61" t="s">
        <v>287</v>
      </c>
      <c r="D90" s="79" t="s">
        <v>268</v>
      </c>
      <c r="E90" s="9">
        <v>1</v>
      </c>
      <c r="F90" s="45">
        <f t="shared" si="2"/>
        <v>51.88</v>
      </c>
      <c r="G90" s="47">
        <f t="shared" si="3"/>
        <v>51.88</v>
      </c>
      <c r="H90" s="5"/>
      <c r="I90" s="5"/>
      <c r="J90" s="5"/>
      <c r="K90" s="5"/>
      <c r="L90" s="5"/>
      <c r="M90" s="5"/>
      <c r="N90" s="5">
        <v>51.88</v>
      </c>
      <c r="O90" s="24" t="s">
        <v>269</v>
      </c>
      <c r="P90" s="5"/>
      <c r="Q90" s="5"/>
      <c r="R90" s="5" t="s">
        <v>253</v>
      </c>
      <c r="S90" s="5"/>
      <c r="T90" s="5" t="s">
        <v>253</v>
      </c>
      <c r="U90" s="5"/>
      <c r="V90" s="5" t="s">
        <v>253</v>
      </c>
      <c r="W90" s="5"/>
      <c r="X90" s="5" t="s">
        <v>253</v>
      </c>
      <c r="Y90" s="5"/>
      <c r="Z90" s="5" t="s">
        <v>253</v>
      </c>
      <c r="AA90" s="5"/>
      <c r="AB90" s="13" t="s">
        <v>253</v>
      </c>
      <c r="AC90" s="6"/>
      <c r="AD90" s="5"/>
      <c r="AE90" s="6"/>
      <c r="AF90" s="5" t="s">
        <v>253</v>
      </c>
      <c r="AG90" s="21"/>
      <c r="AH90" s="5" t="s">
        <v>253</v>
      </c>
      <c r="AI90" s="6"/>
      <c r="AJ90" s="5"/>
      <c r="AK90" s="6"/>
      <c r="AL90" s="2"/>
      <c r="AM90" s="88"/>
      <c r="AN90" s="88"/>
      <c r="AO90" s="88"/>
      <c r="AP90" s="88"/>
      <c r="AQ90" s="88"/>
      <c r="AR90" s="88"/>
      <c r="AS90" s="88"/>
      <c r="AT90" s="88"/>
      <c r="AU90" s="88"/>
      <c r="AV90" s="88"/>
    </row>
    <row r="91" spans="1:48">
      <c r="A91" s="2">
        <v>89</v>
      </c>
      <c r="B91" s="61" t="s">
        <v>267</v>
      </c>
      <c r="C91" s="61" t="s">
        <v>107</v>
      </c>
      <c r="D91" s="79" t="s">
        <v>269</v>
      </c>
      <c r="E91" s="9">
        <v>1</v>
      </c>
      <c r="F91" s="45">
        <f t="shared" si="2"/>
        <v>51.88</v>
      </c>
      <c r="G91" s="47">
        <f t="shared" si="3"/>
        <v>51.88</v>
      </c>
      <c r="H91" s="5"/>
      <c r="I91" s="5"/>
      <c r="J91" s="5"/>
      <c r="K91" s="5"/>
      <c r="L91" s="5"/>
      <c r="M91" s="5"/>
      <c r="N91" s="5">
        <v>51.88</v>
      </c>
      <c r="O91" s="24" t="s">
        <v>268</v>
      </c>
      <c r="P91" s="5"/>
      <c r="Q91" s="5"/>
      <c r="R91" s="5" t="s">
        <v>253</v>
      </c>
      <c r="S91" s="5"/>
      <c r="T91" s="5" t="s">
        <v>253</v>
      </c>
      <c r="U91" s="5"/>
      <c r="V91" s="5" t="s">
        <v>253</v>
      </c>
      <c r="W91" s="5"/>
      <c r="X91" s="5" t="s">
        <v>253</v>
      </c>
      <c r="Y91" s="5"/>
      <c r="Z91" s="5" t="s">
        <v>253</v>
      </c>
      <c r="AA91" s="5"/>
      <c r="AB91" s="13" t="s">
        <v>253</v>
      </c>
      <c r="AC91" s="6"/>
      <c r="AD91" s="5"/>
      <c r="AE91" s="6"/>
      <c r="AF91" s="5" t="s">
        <v>253</v>
      </c>
      <c r="AG91" s="21"/>
      <c r="AH91" s="5" t="s">
        <v>253</v>
      </c>
      <c r="AI91" s="6"/>
      <c r="AJ91" s="5"/>
      <c r="AK91" s="6"/>
      <c r="AL91" s="2"/>
      <c r="AM91" s="88"/>
      <c r="AN91" s="88"/>
      <c r="AO91" s="88"/>
      <c r="AP91" s="88"/>
      <c r="AQ91" s="88"/>
      <c r="AR91" s="88"/>
      <c r="AS91" s="88"/>
      <c r="AT91" s="88"/>
      <c r="AU91" s="88"/>
      <c r="AV91" s="88"/>
    </row>
    <row r="92" spans="1:48">
      <c r="A92" s="2">
        <v>90</v>
      </c>
      <c r="B92" s="49" t="s">
        <v>25</v>
      </c>
      <c r="C92" s="49" t="s">
        <v>277</v>
      </c>
      <c r="D92" s="24" t="s">
        <v>281</v>
      </c>
      <c r="E92" s="24">
        <v>1</v>
      </c>
      <c r="F92" s="45">
        <f t="shared" si="2"/>
        <v>50.65</v>
      </c>
      <c r="G92" s="47">
        <f t="shared" si="3"/>
        <v>50.65</v>
      </c>
      <c r="H92" s="24"/>
      <c r="I92" s="24"/>
      <c r="J92" s="24"/>
      <c r="K92" s="24"/>
      <c r="L92" s="24"/>
      <c r="M92" s="24"/>
      <c r="N92" s="13"/>
      <c r="O92" s="24"/>
      <c r="P92" s="13">
        <v>50.65</v>
      </c>
      <c r="Q92" s="24" t="s">
        <v>280</v>
      </c>
      <c r="R92" s="24" t="s">
        <v>253</v>
      </c>
      <c r="S92" s="24"/>
      <c r="T92" s="24" t="s">
        <v>253</v>
      </c>
      <c r="U92" s="24"/>
      <c r="V92" s="24" t="s">
        <v>253</v>
      </c>
      <c r="W92" s="24"/>
      <c r="X92" s="24" t="s">
        <v>253</v>
      </c>
      <c r="Y92" s="24"/>
      <c r="Z92" s="24" t="s">
        <v>253</v>
      </c>
      <c r="AA92" s="24"/>
      <c r="AB92" s="24" t="s">
        <v>253</v>
      </c>
      <c r="AC92" s="24"/>
      <c r="AD92" s="24"/>
      <c r="AE92" s="24"/>
      <c r="AF92" s="24" t="s">
        <v>253</v>
      </c>
      <c r="AG92" s="26"/>
      <c r="AH92" s="13" t="s">
        <v>253</v>
      </c>
      <c r="AI92" s="24"/>
      <c r="AJ92" s="24"/>
      <c r="AK92" s="24"/>
      <c r="AL92" s="24"/>
      <c r="AM92" s="88"/>
      <c r="AN92" s="88"/>
      <c r="AO92" s="88"/>
      <c r="AP92" s="88"/>
      <c r="AQ92" s="88"/>
      <c r="AR92" s="88"/>
      <c r="AS92" s="88"/>
      <c r="AT92" s="88"/>
      <c r="AU92" s="88"/>
      <c r="AV92" s="88"/>
    </row>
    <row r="93" spans="1:48">
      <c r="A93" s="2">
        <v>91</v>
      </c>
      <c r="B93" s="49" t="s">
        <v>278</v>
      </c>
      <c r="C93" s="49" t="s">
        <v>279</v>
      </c>
      <c r="D93" s="24" t="s">
        <v>280</v>
      </c>
      <c r="E93" s="24">
        <v>1</v>
      </c>
      <c r="F93" s="45">
        <f t="shared" si="2"/>
        <v>50.65</v>
      </c>
      <c r="G93" s="47">
        <f t="shared" si="3"/>
        <v>50.65</v>
      </c>
      <c r="H93" s="24"/>
      <c r="I93" s="24"/>
      <c r="J93" s="24"/>
      <c r="K93" s="24"/>
      <c r="L93" s="24"/>
      <c r="M93" s="24"/>
      <c r="N93" s="13"/>
      <c r="O93" s="24"/>
      <c r="P93" s="13">
        <v>50.65</v>
      </c>
      <c r="Q93" s="24" t="s">
        <v>281</v>
      </c>
      <c r="R93" s="24" t="s">
        <v>253</v>
      </c>
      <c r="S93" s="24"/>
      <c r="T93" s="24" t="s">
        <v>253</v>
      </c>
      <c r="U93" s="24"/>
      <c r="V93" s="24" t="s">
        <v>253</v>
      </c>
      <c r="W93" s="24"/>
      <c r="X93" s="24" t="s">
        <v>253</v>
      </c>
      <c r="Y93" s="24"/>
      <c r="Z93" s="24" t="s">
        <v>253</v>
      </c>
      <c r="AA93" s="24"/>
      <c r="AB93" s="5" t="s">
        <v>253</v>
      </c>
      <c r="AC93" s="24"/>
      <c r="AD93" s="24"/>
      <c r="AE93" s="24"/>
      <c r="AF93" s="24" t="s">
        <v>253</v>
      </c>
      <c r="AG93" s="26"/>
      <c r="AH93" s="13" t="s">
        <v>253</v>
      </c>
      <c r="AI93" s="24"/>
      <c r="AJ93" s="24"/>
      <c r="AK93" s="24"/>
      <c r="AL93" s="24"/>
      <c r="AM93" s="88"/>
      <c r="AN93" s="88"/>
      <c r="AO93" s="88"/>
      <c r="AP93" s="88"/>
      <c r="AQ93" s="88"/>
      <c r="AR93" s="88"/>
      <c r="AS93" s="88"/>
      <c r="AT93" s="88"/>
      <c r="AU93" s="88"/>
      <c r="AV93" s="88"/>
    </row>
    <row r="94" spans="1:48">
      <c r="A94" s="2">
        <v>92</v>
      </c>
      <c r="B94" s="8" t="s">
        <v>327</v>
      </c>
      <c r="C94" s="8" t="s">
        <v>328</v>
      </c>
      <c r="D94" s="8" t="s">
        <v>330</v>
      </c>
      <c r="E94" s="24">
        <v>1</v>
      </c>
      <c r="F94" s="45">
        <f t="shared" si="2"/>
        <v>47.92</v>
      </c>
      <c r="G94" s="47">
        <f t="shared" si="3"/>
        <v>47.92</v>
      </c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>
        <v>47.92</v>
      </c>
      <c r="AE94" s="8" t="s">
        <v>331</v>
      </c>
      <c r="AF94" s="24" t="s">
        <v>253</v>
      </c>
      <c r="AG94" s="27"/>
      <c r="AH94" s="13" t="s">
        <v>253</v>
      </c>
      <c r="AI94" s="8"/>
      <c r="AJ94" s="8"/>
      <c r="AK94" s="8"/>
      <c r="AL94" s="8"/>
      <c r="AM94" s="1"/>
      <c r="AN94" s="88"/>
      <c r="AO94" s="88"/>
      <c r="AP94" s="88"/>
      <c r="AQ94" s="88"/>
      <c r="AR94" s="88"/>
      <c r="AS94" s="88"/>
      <c r="AT94" s="88"/>
      <c r="AU94" s="88"/>
      <c r="AV94" s="88"/>
    </row>
    <row r="95" spans="1:48">
      <c r="A95" s="2">
        <v>93</v>
      </c>
      <c r="B95" s="8" t="s">
        <v>96</v>
      </c>
      <c r="C95" s="8" t="s">
        <v>240</v>
      </c>
      <c r="D95" s="8" t="s">
        <v>331</v>
      </c>
      <c r="E95" s="24">
        <v>1</v>
      </c>
      <c r="F95" s="45">
        <f t="shared" si="2"/>
        <v>47.92</v>
      </c>
      <c r="G95" s="47">
        <f t="shared" si="3"/>
        <v>47.92</v>
      </c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>
        <v>47.92</v>
      </c>
      <c r="AE95" s="8" t="s">
        <v>330</v>
      </c>
      <c r="AF95" s="24" t="s">
        <v>253</v>
      </c>
      <c r="AG95" s="27"/>
      <c r="AH95" s="13" t="s">
        <v>253</v>
      </c>
      <c r="AI95" s="8"/>
      <c r="AJ95" s="8"/>
      <c r="AK95" s="8"/>
      <c r="AL95" s="8"/>
      <c r="AM95" s="1"/>
      <c r="AN95" s="17"/>
      <c r="AO95" s="17"/>
      <c r="AP95" s="17"/>
      <c r="AQ95" s="17"/>
      <c r="AR95" s="17"/>
      <c r="AS95" s="17"/>
      <c r="AT95" s="17"/>
      <c r="AU95" s="1"/>
      <c r="AV95" s="1"/>
    </row>
    <row r="96" spans="1:48">
      <c r="A96" s="2">
        <v>94</v>
      </c>
      <c r="B96" s="49" t="s">
        <v>292</v>
      </c>
      <c r="C96" s="49" t="s">
        <v>111</v>
      </c>
      <c r="D96" s="24" t="s">
        <v>289</v>
      </c>
      <c r="E96" s="24">
        <v>1</v>
      </c>
      <c r="F96" s="45">
        <f t="shared" si="2"/>
        <v>46.28</v>
      </c>
      <c r="G96" s="47">
        <f t="shared" si="3"/>
        <v>46.28</v>
      </c>
      <c r="H96" s="24"/>
      <c r="I96" s="24"/>
      <c r="J96" s="24"/>
      <c r="K96" s="24"/>
      <c r="L96" s="24"/>
      <c r="M96" s="24"/>
      <c r="N96" s="13"/>
      <c r="O96" s="24"/>
      <c r="P96" s="24"/>
      <c r="Q96" s="24"/>
      <c r="R96" s="24"/>
      <c r="S96" s="24"/>
      <c r="T96" s="13">
        <v>46.28</v>
      </c>
      <c r="U96" s="24" t="s">
        <v>37</v>
      </c>
      <c r="V96" s="24" t="s">
        <v>253</v>
      </c>
      <c r="W96" s="24"/>
      <c r="X96" s="24" t="s">
        <v>253</v>
      </c>
      <c r="Y96" s="24"/>
      <c r="Z96" s="24" t="s">
        <v>253</v>
      </c>
      <c r="AA96" s="24"/>
      <c r="AB96" s="24" t="s">
        <v>253</v>
      </c>
      <c r="AC96" s="24"/>
      <c r="AD96" s="24"/>
      <c r="AE96" s="24"/>
      <c r="AF96" s="24" t="s">
        <v>253</v>
      </c>
      <c r="AG96" s="26"/>
      <c r="AH96" s="13" t="s">
        <v>253</v>
      </c>
      <c r="AI96" s="24"/>
      <c r="AJ96" s="24"/>
      <c r="AK96" s="24"/>
      <c r="AL96" s="24"/>
      <c r="AM96" s="88"/>
    </row>
    <row r="97" spans="1:48">
      <c r="A97" s="2">
        <v>95</v>
      </c>
      <c r="B97" s="61" t="s">
        <v>134</v>
      </c>
      <c r="C97" s="61" t="s">
        <v>213</v>
      </c>
      <c r="D97" s="79" t="s">
        <v>137</v>
      </c>
      <c r="E97" s="9">
        <v>1</v>
      </c>
      <c r="F97" s="45">
        <f t="shared" ref="F97:F125" si="4">SUM(H97:AM97)-(0+0)</f>
        <v>46.21</v>
      </c>
      <c r="G97" s="47">
        <f t="shared" si="3"/>
        <v>46.21</v>
      </c>
      <c r="H97" s="24"/>
      <c r="I97" s="24"/>
      <c r="J97" s="24"/>
      <c r="K97" s="24"/>
      <c r="L97" s="24"/>
      <c r="M97" s="24"/>
      <c r="N97" s="13"/>
      <c r="O97" s="24"/>
      <c r="P97" s="24"/>
      <c r="Q97" s="24"/>
      <c r="R97" s="13">
        <v>46.21</v>
      </c>
      <c r="S97" s="24" t="s">
        <v>285</v>
      </c>
      <c r="T97" s="24" t="s">
        <v>253</v>
      </c>
      <c r="U97" s="24"/>
      <c r="V97" s="24" t="s">
        <v>253</v>
      </c>
      <c r="W97" s="24"/>
      <c r="X97" s="24" t="s">
        <v>253</v>
      </c>
      <c r="Y97" s="24"/>
      <c r="Z97" s="13" t="s">
        <v>253</v>
      </c>
      <c r="AA97" s="24"/>
      <c r="AB97" s="13" t="s">
        <v>253</v>
      </c>
      <c r="AC97" s="24"/>
      <c r="AD97" s="24"/>
      <c r="AE97" s="24"/>
      <c r="AF97" s="13" t="s">
        <v>253</v>
      </c>
      <c r="AG97" s="24"/>
      <c r="AH97" s="13" t="s">
        <v>253</v>
      </c>
      <c r="AI97" s="24"/>
      <c r="AJ97" s="13"/>
      <c r="AK97" s="24"/>
      <c r="AL97" s="24"/>
      <c r="AM97" s="88"/>
      <c r="AN97" s="88"/>
      <c r="AO97" s="88"/>
      <c r="AP97" s="88"/>
      <c r="AQ97" s="88"/>
      <c r="AR97" s="88"/>
      <c r="AS97" s="88"/>
      <c r="AT97" s="88"/>
      <c r="AU97" s="88"/>
      <c r="AV97" s="88"/>
    </row>
    <row r="98" spans="1:48">
      <c r="A98" s="2">
        <v>96</v>
      </c>
      <c r="B98" s="61" t="s">
        <v>28</v>
      </c>
      <c r="C98" s="61" t="s">
        <v>286</v>
      </c>
      <c r="D98" s="79" t="s">
        <v>285</v>
      </c>
      <c r="E98" s="9">
        <v>1</v>
      </c>
      <c r="F98" s="45">
        <f t="shared" si="4"/>
        <v>46.21</v>
      </c>
      <c r="G98" s="47">
        <f t="shared" si="3"/>
        <v>46.21</v>
      </c>
      <c r="H98" s="24"/>
      <c r="I98" s="24"/>
      <c r="J98" s="24"/>
      <c r="K98" s="24"/>
      <c r="L98" s="24"/>
      <c r="M98" s="24"/>
      <c r="N98" s="13"/>
      <c r="O98" s="24"/>
      <c r="P98" s="24"/>
      <c r="Q98" s="24"/>
      <c r="R98" s="13">
        <v>46.21</v>
      </c>
      <c r="S98" s="24" t="s">
        <v>137</v>
      </c>
      <c r="T98" s="24" t="s">
        <v>291</v>
      </c>
      <c r="U98" s="24"/>
      <c r="V98" s="24" t="s">
        <v>253</v>
      </c>
      <c r="W98" s="24"/>
      <c r="X98" s="24" t="s">
        <v>253</v>
      </c>
      <c r="Y98" s="24"/>
      <c r="Z98" s="13" t="s">
        <v>253</v>
      </c>
      <c r="AA98" s="24"/>
      <c r="AB98" s="13" t="s">
        <v>253</v>
      </c>
      <c r="AC98" s="24"/>
      <c r="AD98" s="24"/>
      <c r="AE98" s="24"/>
      <c r="AF98" s="13" t="s">
        <v>253</v>
      </c>
      <c r="AG98" s="24"/>
      <c r="AH98" s="13" t="s">
        <v>253</v>
      </c>
      <c r="AI98" s="24"/>
      <c r="AJ98" s="13"/>
      <c r="AK98" s="24"/>
      <c r="AL98" s="24"/>
      <c r="AM98" s="88"/>
      <c r="AN98" s="88"/>
      <c r="AO98" s="88"/>
      <c r="AP98" s="88"/>
      <c r="AQ98" s="88"/>
      <c r="AR98" s="88"/>
      <c r="AS98" s="88"/>
      <c r="AT98" s="88"/>
      <c r="AU98" s="88"/>
      <c r="AV98" s="88"/>
    </row>
    <row r="99" spans="1:48">
      <c r="A99" s="2">
        <v>97</v>
      </c>
      <c r="B99" s="8" t="s">
        <v>323</v>
      </c>
      <c r="C99" s="8" t="s">
        <v>107</v>
      </c>
      <c r="D99" s="8" t="s">
        <v>324</v>
      </c>
      <c r="E99" s="24">
        <v>1</v>
      </c>
      <c r="F99" s="45">
        <f t="shared" si="4"/>
        <v>44.89</v>
      </c>
      <c r="G99" s="47">
        <f t="shared" ref="G99:G125" si="5">F99/E99</f>
        <v>44.89</v>
      </c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11">
        <v>44.89</v>
      </c>
      <c r="AA99" s="8" t="s">
        <v>300</v>
      </c>
      <c r="AB99" s="24" t="s">
        <v>253</v>
      </c>
      <c r="AC99" s="8"/>
      <c r="AD99" s="8"/>
      <c r="AE99" s="8"/>
      <c r="AF99" s="24" t="s">
        <v>253</v>
      </c>
      <c r="AG99" s="8"/>
      <c r="AH99" s="13" t="s">
        <v>253</v>
      </c>
      <c r="AI99" s="8"/>
      <c r="AJ99" s="8"/>
      <c r="AK99" s="8"/>
      <c r="AL99" s="8"/>
      <c r="AM99" s="17"/>
      <c r="AN99" s="88"/>
      <c r="AO99" s="88"/>
      <c r="AP99" s="88"/>
      <c r="AQ99" s="88"/>
      <c r="AR99" s="88"/>
      <c r="AS99" s="88"/>
      <c r="AT99" s="88"/>
      <c r="AU99" s="88"/>
      <c r="AV99" s="88"/>
    </row>
    <row r="100" spans="1:48">
      <c r="A100" s="2">
        <v>98</v>
      </c>
      <c r="B100" s="49" t="s">
        <v>217</v>
      </c>
      <c r="C100" s="49" t="s">
        <v>54</v>
      </c>
      <c r="D100" s="24" t="s">
        <v>67</v>
      </c>
      <c r="E100" s="24">
        <v>1</v>
      </c>
      <c r="F100" s="45">
        <f t="shared" si="4"/>
        <v>43.96</v>
      </c>
      <c r="G100" s="47">
        <f t="shared" si="5"/>
        <v>43.96</v>
      </c>
      <c r="H100" s="24"/>
      <c r="I100" s="24"/>
      <c r="J100" s="24"/>
      <c r="K100" s="24"/>
      <c r="L100" s="24"/>
      <c r="M100" s="24"/>
      <c r="N100" s="13"/>
      <c r="O100" s="24"/>
      <c r="P100" s="24"/>
      <c r="Q100" s="24"/>
      <c r="R100" s="24"/>
      <c r="S100" s="24"/>
      <c r="T100" s="24"/>
      <c r="U100" s="24"/>
      <c r="V100" s="13">
        <v>43.96</v>
      </c>
      <c r="W100" s="24" t="s">
        <v>42</v>
      </c>
      <c r="X100" s="24" t="s">
        <v>253</v>
      </c>
      <c r="Y100" s="24"/>
      <c r="Z100" s="13" t="s">
        <v>253</v>
      </c>
      <c r="AA100" s="24"/>
      <c r="AB100" s="5" t="s">
        <v>253</v>
      </c>
      <c r="AC100" s="24"/>
      <c r="AD100" s="24"/>
      <c r="AE100" s="24"/>
      <c r="AF100" s="13" t="s">
        <v>253</v>
      </c>
      <c r="AG100" s="24"/>
      <c r="AH100" s="13" t="s">
        <v>253</v>
      </c>
      <c r="AI100" s="24"/>
      <c r="AJ100" s="13"/>
      <c r="AK100" s="24"/>
      <c r="AL100" s="24"/>
      <c r="AN100" s="88"/>
      <c r="AO100" s="88"/>
      <c r="AP100" s="88"/>
      <c r="AQ100" s="88"/>
      <c r="AR100" s="88"/>
      <c r="AS100" s="88"/>
      <c r="AT100" s="88"/>
      <c r="AU100" s="88"/>
      <c r="AV100" s="88"/>
    </row>
    <row r="101" spans="1:48">
      <c r="A101" s="2">
        <v>99</v>
      </c>
      <c r="B101" s="52" t="s">
        <v>165</v>
      </c>
      <c r="C101" s="52" t="s">
        <v>166</v>
      </c>
      <c r="D101" s="52" t="s">
        <v>104</v>
      </c>
      <c r="E101" s="56">
        <v>1</v>
      </c>
      <c r="F101" s="54">
        <f t="shared" si="4"/>
        <v>42.99</v>
      </c>
      <c r="G101" s="55">
        <f t="shared" si="5"/>
        <v>42.99</v>
      </c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129">
        <v>42.99</v>
      </c>
      <c r="AE101" s="52" t="s">
        <v>59</v>
      </c>
      <c r="AF101" s="56" t="s">
        <v>253</v>
      </c>
      <c r="AG101" s="52"/>
      <c r="AH101" s="57" t="s">
        <v>253</v>
      </c>
      <c r="AI101" s="52"/>
      <c r="AJ101" s="52"/>
      <c r="AK101" s="52"/>
      <c r="AL101" s="52"/>
      <c r="AM101" s="1"/>
      <c r="AN101" s="88"/>
      <c r="AO101" s="88"/>
      <c r="AP101" s="88"/>
      <c r="AQ101" s="88"/>
      <c r="AR101" s="88"/>
      <c r="AS101" s="88"/>
      <c r="AT101" s="88"/>
      <c r="AU101" s="88"/>
      <c r="AV101" s="88"/>
    </row>
    <row r="102" spans="1:48" s="8" customFormat="1">
      <c r="A102" s="2">
        <v>100</v>
      </c>
      <c r="B102" s="49" t="s">
        <v>283</v>
      </c>
      <c r="C102" s="49" t="s">
        <v>284</v>
      </c>
      <c r="D102" s="24" t="s">
        <v>282</v>
      </c>
      <c r="E102" s="24">
        <v>1</v>
      </c>
      <c r="F102" s="45">
        <f t="shared" si="4"/>
        <v>41.23</v>
      </c>
      <c r="G102" s="47">
        <f t="shared" si="5"/>
        <v>41.23</v>
      </c>
      <c r="H102" s="24"/>
      <c r="I102" s="24"/>
      <c r="J102" s="24"/>
      <c r="K102" s="24"/>
      <c r="L102" s="24"/>
      <c r="M102" s="24"/>
      <c r="N102" s="13"/>
      <c r="O102" s="24"/>
      <c r="P102" s="13">
        <v>41.23</v>
      </c>
      <c r="Q102" s="24" t="s">
        <v>52</v>
      </c>
      <c r="R102" s="24" t="s">
        <v>253</v>
      </c>
      <c r="S102" s="24"/>
      <c r="T102" s="24" t="s">
        <v>253</v>
      </c>
      <c r="U102" s="24"/>
      <c r="V102" s="24" t="s">
        <v>253</v>
      </c>
      <c r="W102" s="24"/>
      <c r="X102" s="24" t="s">
        <v>253</v>
      </c>
      <c r="Y102" s="24"/>
      <c r="Z102" s="24" t="s">
        <v>253</v>
      </c>
      <c r="AA102" s="24"/>
      <c r="AB102" s="24" t="s">
        <v>253</v>
      </c>
      <c r="AC102" s="24"/>
      <c r="AD102" s="24"/>
      <c r="AE102" s="24"/>
      <c r="AF102" s="24" t="s">
        <v>253</v>
      </c>
      <c r="AG102" s="24"/>
      <c r="AH102" s="13" t="s">
        <v>253</v>
      </c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</row>
    <row r="103" spans="1:48" s="8" customFormat="1">
      <c r="A103" s="2">
        <v>101</v>
      </c>
      <c r="B103" s="49" t="s">
        <v>231</v>
      </c>
      <c r="C103" s="49" t="s">
        <v>232</v>
      </c>
      <c r="D103" s="24" t="s">
        <v>230</v>
      </c>
      <c r="E103" s="24">
        <v>1</v>
      </c>
      <c r="F103" s="45">
        <f t="shared" si="4"/>
        <v>37.96</v>
      </c>
      <c r="G103" s="47">
        <f t="shared" si="5"/>
        <v>37.96</v>
      </c>
      <c r="H103" s="24"/>
      <c r="I103" s="24"/>
      <c r="J103" s="24"/>
      <c r="K103" s="24"/>
      <c r="L103" s="24"/>
      <c r="M103" s="24"/>
      <c r="N103" s="13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13">
        <v>37.96</v>
      </c>
      <c r="AI103" s="24" t="s">
        <v>116</v>
      </c>
      <c r="AJ103" s="13"/>
      <c r="AK103" s="24"/>
      <c r="AL103" s="24"/>
      <c r="AM103" s="24"/>
    </row>
    <row r="104" spans="1:48" s="8" customFormat="1">
      <c r="A104" s="2">
        <v>102</v>
      </c>
      <c r="B104" s="61" t="s">
        <v>102</v>
      </c>
      <c r="C104" s="61" t="s">
        <v>103</v>
      </c>
      <c r="D104" s="79" t="s">
        <v>65</v>
      </c>
      <c r="E104" s="24">
        <v>1</v>
      </c>
      <c r="F104" s="45">
        <f t="shared" si="4"/>
        <v>30.47</v>
      </c>
      <c r="G104" s="47">
        <f t="shared" si="5"/>
        <v>30.47</v>
      </c>
      <c r="H104" s="5">
        <v>30.47</v>
      </c>
      <c r="I104" s="5" t="s">
        <v>71</v>
      </c>
      <c r="J104" s="5"/>
      <c r="K104" s="5"/>
      <c r="L104" s="5"/>
      <c r="M104" s="5"/>
      <c r="N104" s="5" t="s">
        <v>253</v>
      </c>
      <c r="O104" s="5"/>
      <c r="P104" s="24"/>
      <c r="Q104" s="24"/>
      <c r="R104" s="24" t="s">
        <v>253</v>
      </c>
      <c r="S104" s="24"/>
      <c r="T104" s="24" t="s">
        <v>253</v>
      </c>
      <c r="U104" s="24"/>
      <c r="V104" s="24" t="s">
        <v>253</v>
      </c>
      <c r="W104" s="24"/>
      <c r="X104" s="13" t="s">
        <v>253</v>
      </c>
      <c r="Y104" s="24"/>
      <c r="Z104" s="13" t="s">
        <v>253</v>
      </c>
      <c r="AA104" s="24"/>
      <c r="AB104" s="13" t="s">
        <v>253</v>
      </c>
      <c r="AC104" s="24"/>
      <c r="AD104" s="24"/>
      <c r="AE104" s="24"/>
      <c r="AF104" s="13" t="s">
        <v>253</v>
      </c>
      <c r="AG104" s="24"/>
      <c r="AH104" s="13" t="s">
        <v>253</v>
      </c>
      <c r="AI104" s="24"/>
      <c r="AJ104" s="13"/>
      <c r="AK104" s="24"/>
      <c r="AL104" s="2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</row>
    <row r="105" spans="1:48" s="8" customFormat="1">
      <c r="A105" s="2"/>
      <c r="B105" s="61" t="s">
        <v>105</v>
      </c>
      <c r="C105" s="61" t="s">
        <v>106</v>
      </c>
      <c r="D105" s="79" t="s">
        <v>23</v>
      </c>
      <c r="E105" s="9"/>
      <c r="F105" s="45">
        <f t="shared" si="4"/>
        <v>0</v>
      </c>
      <c r="G105" s="47" t="e">
        <f t="shared" si="5"/>
        <v>#DIV/0!</v>
      </c>
      <c r="H105" s="5"/>
      <c r="I105" s="5"/>
      <c r="J105" s="5"/>
      <c r="K105" s="5"/>
      <c r="L105" s="5"/>
      <c r="M105" s="5"/>
      <c r="N105" s="24"/>
      <c r="O105" s="24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6"/>
      <c r="AD105" s="5"/>
      <c r="AE105" s="6"/>
      <c r="AF105" s="5"/>
      <c r="AG105" s="6"/>
      <c r="AH105" s="5"/>
      <c r="AI105" s="6"/>
      <c r="AJ105" s="5"/>
      <c r="AK105" s="6"/>
      <c r="AL105" s="85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</row>
    <row r="106" spans="1:48">
      <c r="A106" s="2"/>
      <c r="B106" s="61" t="s">
        <v>19</v>
      </c>
      <c r="C106" s="61" t="s">
        <v>191</v>
      </c>
      <c r="D106" s="79" t="s">
        <v>75</v>
      </c>
      <c r="E106" s="9"/>
      <c r="F106" s="45">
        <f t="shared" si="4"/>
        <v>0</v>
      </c>
      <c r="G106" s="47" t="e">
        <f t="shared" si="5"/>
        <v>#DIV/0!</v>
      </c>
      <c r="H106" s="5"/>
      <c r="I106" s="5"/>
      <c r="J106" s="5"/>
      <c r="K106" s="5"/>
      <c r="L106" s="5"/>
      <c r="M106" s="5"/>
      <c r="N106" s="5"/>
      <c r="O106" s="5"/>
      <c r="P106" s="4"/>
      <c r="Q106" s="4"/>
      <c r="R106" s="12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12"/>
      <c r="AG106" s="4"/>
      <c r="AH106" s="12"/>
      <c r="AI106" s="4"/>
      <c r="AJ106" s="12"/>
      <c r="AK106" s="4"/>
      <c r="AL106" s="2"/>
      <c r="AM106" s="24"/>
      <c r="AN106" s="24"/>
      <c r="AO106" s="24"/>
      <c r="AP106" s="24"/>
      <c r="AQ106" s="24"/>
      <c r="AR106" s="24"/>
      <c r="AS106" s="88"/>
      <c r="AT106" s="88"/>
      <c r="AU106" s="88"/>
      <c r="AV106" s="88"/>
    </row>
    <row r="107" spans="1:48">
      <c r="A107" s="2"/>
      <c r="B107" s="61" t="s">
        <v>147</v>
      </c>
      <c r="C107" s="61" t="s">
        <v>148</v>
      </c>
      <c r="D107" s="79" t="s">
        <v>24</v>
      </c>
      <c r="E107" s="9"/>
      <c r="F107" s="45">
        <f t="shared" si="4"/>
        <v>0</v>
      </c>
      <c r="G107" s="47" t="e">
        <f t="shared" si="5"/>
        <v>#DIV/0!</v>
      </c>
      <c r="H107" s="24"/>
      <c r="I107" s="24"/>
      <c r="J107" s="24"/>
      <c r="K107" s="24"/>
      <c r="L107" s="24"/>
      <c r="M107" s="24"/>
      <c r="N107" s="13"/>
      <c r="O107" s="24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6"/>
      <c r="AD107" s="5"/>
      <c r="AE107" s="6"/>
      <c r="AF107" s="5"/>
      <c r="AG107" s="6"/>
      <c r="AH107" s="5"/>
      <c r="AI107" s="6"/>
      <c r="AJ107" s="5"/>
      <c r="AK107" s="6"/>
      <c r="AL107" s="2"/>
      <c r="AM107" s="24"/>
      <c r="AN107" s="24"/>
      <c r="AO107" s="24"/>
      <c r="AP107" s="24"/>
      <c r="AQ107" s="24"/>
      <c r="AR107" s="24"/>
    </row>
    <row r="108" spans="1:48">
      <c r="A108" s="2"/>
      <c r="B108" s="101" t="s">
        <v>153</v>
      </c>
      <c r="C108" s="101" t="s">
        <v>154</v>
      </c>
      <c r="D108" s="102" t="s">
        <v>92</v>
      </c>
      <c r="E108" s="53"/>
      <c r="F108" s="54">
        <f t="shared" si="4"/>
        <v>0</v>
      </c>
      <c r="G108" s="55" t="e">
        <f t="shared" si="5"/>
        <v>#DIV/0!</v>
      </c>
      <c r="H108" s="105"/>
      <c r="I108" s="105"/>
      <c r="J108" s="105"/>
      <c r="K108" s="105"/>
      <c r="L108" s="107"/>
      <c r="M108" s="107"/>
      <c r="N108" s="105"/>
      <c r="O108" s="107"/>
      <c r="P108" s="70"/>
      <c r="Q108" s="70"/>
      <c r="R108" s="70"/>
      <c r="S108" s="70"/>
      <c r="T108" s="5"/>
      <c r="U108" s="5"/>
      <c r="V108" s="5"/>
      <c r="W108" s="5"/>
      <c r="X108" s="5"/>
      <c r="Y108" s="5"/>
      <c r="Z108" s="5"/>
      <c r="AA108" s="5"/>
      <c r="AB108" s="5"/>
      <c r="AC108" s="6"/>
      <c r="AD108" s="5"/>
      <c r="AE108" s="6"/>
      <c r="AF108" s="5"/>
      <c r="AG108" s="6"/>
      <c r="AH108" s="5"/>
      <c r="AI108" s="6"/>
      <c r="AJ108" s="5"/>
      <c r="AK108" s="6"/>
      <c r="AL108" s="24"/>
      <c r="AM108" s="24"/>
      <c r="AN108" s="24"/>
      <c r="AO108" s="24"/>
      <c r="AP108" s="24"/>
      <c r="AQ108" s="24"/>
      <c r="AR108" s="24"/>
      <c r="AS108" s="88"/>
      <c r="AT108" s="88"/>
      <c r="AU108" s="88"/>
      <c r="AV108" s="88"/>
    </row>
    <row r="109" spans="1:48">
      <c r="A109" s="2"/>
      <c r="B109" s="61" t="s">
        <v>192</v>
      </c>
      <c r="C109" s="61" t="s">
        <v>193</v>
      </c>
      <c r="D109" s="79" t="s">
        <v>144</v>
      </c>
      <c r="E109" s="9"/>
      <c r="F109" s="45">
        <f t="shared" si="4"/>
        <v>0</v>
      </c>
      <c r="G109" s="47" t="e">
        <f t="shared" si="5"/>
        <v>#DIV/0!</v>
      </c>
      <c r="H109" s="24"/>
      <c r="I109" s="24"/>
      <c r="J109" s="24"/>
      <c r="K109" s="24"/>
      <c r="L109" s="24"/>
      <c r="M109" s="24"/>
      <c r="N109" s="13"/>
      <c r="O109" s="24"/>
      <c r="P109" s="5"/>
      <c r="Q109" s="5"/>
      <c r="R109" s="5"/>
      <c r="S109" s="5"/>
      <c r="T109" s="71"/>
      <c r="U109" s="71"/>
      <c r="V109" s="71"/>
      <c r="W109" s="71"/>
      <c r="X109" s="71"/>
      <c r="Y109" s="71"/>
      <c r="Z109" s="71"/>
      <c r="AA109" s="71"/>
      <c r="AB109" s="71"/>
      <c r="AC109" s="118"/>
      <c r="AD109" s="71"/>
      <c r="AE109" s="118"/>
      <c r="AF109" s="71"/>
      <c r="AG109" s="118"/>
      <c r="AH109" s="71"/>
      <c r="AI109" s="6"/>
      <c r="AJ109" s="5"/>
      <c r="AK109" s="6"/>
      <c r="AL109" s="2"/>
      <c r="AM109" s="24"/>
      <c r="AN109" s="24"/>
      <c r="AO109" s="24"/>
      <c r="AP109" s="24"/>
      <c r="AQ109" s="24"/>
      <c r="AR109" s="24"/>
      <c r="AS109" s="88"/>
      <c r="AT109" s="88"/>
      <c r="AU109" s="88"/>
      <c r="AV109" s="88"/>
    </row>
    <row r="110" spans="1:48">
      <c r="A110" s="2"/>
      <c r="B110" s="49" t="s">
        <v>19</v>
      </c>
      <c r="C110" s="49" t="s">
        <v>20</v>
      </c>
      <c r="D110" s="24" t="s">
        <v>133</v>
      </c>
      <c r="E110" s="24"/>
      <c r="F110" s="45">
        <f t="shared" si="4"/>
        <v>0</v>
      </c>
      <c r="G110" s="47" t="e">
        <f t="shared" si="5"/>
        <v>#DIV/0!</v>
      </c>
      <c r="H110" s="12"/>
      <c r="I110" s="12"/>
      <c r="J110" s="12"/>
      <c r="K110" s="12"/>
      <c r="L110" s="12"/>
      <c r="M110" s="12"/>
      <c r="N110" s="12"/>
      <c r="O110" s="12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6"/>
      <c r="AD110" s="5"/>
      <c r="AE110" s="6"/>
      <c r="AF110" s="5"/>
      <c r="AG110" s="6"/>
      <c r="AH110" s="5"/>
      <c r="AI110" s="6"/>
      <c r="AJ110" s="5"/>
      <c r="AK110" s="6"/>
      <c r="AL110" s="2"/>
      <c r="AM110" s="24"/>
      <c r="AN110" s="24"/>
      <c r="AO110" s="24"/>
      <c r="AP110" s="24"/>
      <c r="AQ110" s="24"/>
      <c r="AR110" s="24"/>
      <c r="AS110" s="88"/>
      <c r="AT110" s="88"/>
      <c r="AU110" s="88"/>
      <c r="AV110" s="88"/>
    </row>
    <row r="111" spans="1:48">
      <c r="A111" s="2"/>
      <c r="B111" s="61" t="s">
        <v>96</v>
      </c>
      <c r="C111" s="61" t="s">
        <v>101</v>
      </c>
      <c r="D111" s="79" t="s">
        <v>64</v>
      </c>
      <c r="E111" s="24"/>
      <c r="F111" s="45">
        <f t="shared" si="4"/>
        <v>0</v>
      </c>
      <c r="G111" s="47" t="e">
        <f t="shared" si="5"/>
        <v>#DIV/0!</v>
      </c>
      <c r="H111" s="12"/>
      <c r="I111" s="12"/>
      <c r="J111" s="12"/>
      <c r="K111" s="12"/>
      <c r="L111" s="4"/>
      <c r="M111" s="4"/>
      <c r="N111" s="12"/>
      <c r="O111" s="4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6"/>
      <c r="AD111" s="5"/>
      <c r="AE111" s="6"/>
      <c r="AF111" s="5"/>
      <c r="AG111" s="6"/>
      <c r="AH111" s="5"/>
      <c r="AI111" s="6"/>
      <c r="AJ111" s="5"/>
      <c r="AK111" s="6"/>
      <c r="AL111" s="2"/>
      <c r="AM111" s="24"/>
      <c r="AN111" s="24"/>
      <c r="AO111" s="24"/>
      <c r="AP111" s="24"/>
      <c r="AQ111" s="24"/>
      <c r="AR111" s="24"/>
      <c r="AS111" s="88"/>
      <c r="AT111" s="88"/>
      <c r="AU111" s="88"/>
      <c r="AV111" s="88"/>
    </row>
    <row r="112" spans="1:48">
      <c r="A112" s="2"/>
      <c r="B112" s="101" t="s">
        <v>204</v>
      </c>
      <c r="C112" s="101" t="s">
        <v>79</v>
      </c>
      <c r="D112" s="102" t="s">
        <v>128</v>
      </c>
      <c r="E112" s="53"/>
      <c r="F112" s="54">
        <f t="shared" si="4"/>
        <v>0</v>
      </c>
      <c r="G112" s="55" t="e">
        <f t="shared" si="5"/>
        <v>#DIV/0!</v>
      </c>
      <c r="H112" s="105"/>
      <c r="I112" s="105"/>
      <c r="J112" s="105"/>
      <c r="K112" s="105"/>
      <c r="L112" s="107"/>
      <c r="M112" s="107"/>
      <c r="N112" s="105"/>
      <c r="O112" s="107"/>
      <c r="P112" s="107"/>
      <c r="Q112" s="107"/>
      <c r="R112" s="105"/>
      <c r="S112" s="107"/>
      <c r="T112" s="107"/>
      <c r="U112" s="107"/>
      <c r="V112" s="107"/>
      <c r="W112" s="107"/>
      <c r="X112" s="56"/>
      <c r="Y112" s="56"/>
      <c r="Z112" s="107"/>
      <c r="AA112" s="107"/>
      <c r="AB112" s="107"/>
      <c r="AC112" s="107"/>
      <c r="AD112" s="107"/>
      <c r="AE112" s="107"/>
      <c r="AF112" s="105"/>
      <c r="AG112" s="107"/>
      <c r="AH112" s="105"/>
      <c r="AI112" s="4"/>
      <c r="AJ112" s="12"/>
      <c r="AK112" s="4"/>
      <c r="AL112" s="24"/>
      <c r="AM112" s="24"/>
      <c r="AN112" s="24"/>
      <c r="AO112" s="24"/>
      <c r="AP112" s="24"/>
      <c r="AQ112" s="24"/>
      <c r="AR112" s="24"/>
      <c r="AS112" s="88"/>
      <c r="AT112" s="88"/>
      <c r="AU112" s="88"/>
      <c r="AV112" s="88"/>
    </row>
    <row r="113" spans="1:48">
      <c r="A113" s="2"/>
      <c r="B113" s="61" t="s">
        <v>214</v>
      </c>
      <c r="C113" s="61" t="s">
        <v>188</v>
      </c>
      <c r="D113" s="79" t="s">
        <v>202</v>
      </c>
      <c r="E113" s="24"/>
      <c r="F113" s="45">
        <f t="shared" si="4"/>
        <v>0</v>
      </c>
      <c r="G113" s="47" t="e">
        <f t="shared" si="5"/>
        <v>#DIV/0!</v>
      </c>
      <c r="H113" s="12"/>
      <c r="I113" s="12"/>
      <c r="J113" s="12"/>
      <c r="K113" s="12"/>
      <c r="L113" s="4"/>
      <c r="M113" s="4"/>
      <c r="N113" s="12"/>
      <c r="O113" s="4"/>
      <c r="P113" s="4"/>
      <c r="Q113" s="4"/>
      <c r="R113" s="12"/>
      <c r="S113" s="4"/>
      <c r="T113" s="4"/>
      <c r="U113" s="4"/>
      <c r="V113" s="4"/>
      <c r="W113" s="4"/>
      <c r="X113" s="12"/>
      <c r="Y113" s="4"/>
      <c r="Z113" s="12"/>
      <c r="AA113" s="4"/>
      <c r="AB113" s="4"/>
      <c r="AC113" s="4"/>
      <c r="AD113" s="4"/>
      <c r="AE113" s="4"/>
      <c r="AF113" s="12"/>
      <c r="AG113" s="4"/>
      <c r="AH113" s="12"/>
      <c r="AI113" s="130"/>
      <c r="AJ113" s="131"/>
      <c r="AK113" s="130"/>
      <c r="AL113" s="24"/>
      <c r="AM113" s="24"/>
      <c r="AN113" s="24"/>
      <c r="AO113" s="24"/>
      <c r="AP113" s="24"/>
      <c r="AQ113" s="24"/>
      <c r="AR113" s="24"/>
      <c r="AS113" s="88"/>
      <c r="AT113" s="88"/>
      <c r="AU113" s="88"/>
      <c r="AV113" s="88"/>
    </row>
    <row r="114" spans="1:48">
      <c r="A114" s="2"/>
      <c r="B114" s="61" t="s">
        <v>215</v>
      </c>
      <c r="C114" s="61" t="s">
        <v>216</v>
      </c>
      <c r="D114" s="79" t="s">
        <v>49</v>
      </c>
      <c r="E114" s="9"/>
      <c r="F114" s="45">
        <f t="shared" si="4"/>
        <v>0</v>
      </c>
      <c r="G114" s="47" t="e">
        <f t="shared" si="5"/>
        <v>#DIV/0!</v>
      </c>
      <c r="H114" s="12"/>
      <c r="I114" s="12"/>
      <c r="J114" s="12"/>
      <c r="K114" s="12"/>
      <c r="L114" s="4"/>
      <c r="M114" s="4"/>
      <c r="N114" s="12"/>
      <c r="O114" s="4"/>
      <c r="P114" s="4"/>
      <c r="Q114" s="4"/>
      <c r="R114" s="12"/>
      <c r="S114" s="4"/>
      <c r="T114" s="4"/>
      <c r="U114" s="4"/>
      <c r="V114" s="4"/>
      <c r="W114" s="4"/>
      <c r="X114" s="12"/>
      <c r="Y114" s="4"/>
      <c r="Z114" s="12"/>
      <c r="AA114" s="4"/>
      <c r="AB114" s="4"/>
      <c r="AC114" s="4"/>
      <c r="AD114" s="4"/>
      <c r="AE114" s="4"/>
      <c r="AF114" s="12"/>
      <c r="AG114" s="4"/>
      <c r="AH114" s="12"/>
      <c r="AI114" s="4"/>
      <c r="AJ114" s="12"/>
      <c r="AK114" s="4"/>
      <c r="AL114" s="2"/>
      <c r="AM114" s="24"/>
      <c r="AN114" s="24"/>
      <c r="AO114" s="24"/>
      <c r="AP114" s="24"/>
      <c r="AQ114" s="24"/>
      <c r="AR114" s="24"/>
      <c r="AS114" s="88"/>
      <c r="AT114" s="88"/>
      <c r="AU114" s="88"/>
      <c r="AV114" s="88"/>
    </row>
    <row r="115" spans="1:48">
      <c r="A115" s="2"/>
      <c r="B115" s="114" t="s">
        <v>218</v>
      </c>
      <c r="C115" s="114" t="s">
        <v>219</v>
      </c>
      <c r="D115" s="116" t="s">
        <v>17</v>
      </c>
      <c r="E115" s="117"/>
      <c r="F115" s="45">
        <f t="shared" si="4"/>
        <v>0</v>
      </c>
      <c r="G115" s="47" t="e">
        <f t="shared" si="5"/>
        <v>#DIV/0!</v>
      </c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6"/>
      <c r="AD115" s="5"/>
      <c r="AE115" s="6"/>
      <c r="AF115" s="5"/>
      <c r="AG115" s="6"/>
      <c r="AH115" s="5"/>
      <c r="AI115" s="6"/>
      <c r="AJ115" s="5"/>
      <c r="AK115" s="6"/>
      <c r="AL115" s="2"/>
      <c r="AM115" s="24"/>
      <c r="AN115" s="24"/>
      <c r="AO115" s="24"/>
      <c r="AP115" s="24"/>
      <c r="AQ115" s="24"/>
      <c r="AR115" s="88"/>
      <c r="AS115" s="88"/>
      <c r="AT115" s="88"/>
      <c r="AU115" s="88"/>
      <c r="AV115" s="88"/>
    </row>
    <row r="116" spans="1:48">
      <c r="A116" s="2"/>
      <c r="B116" s="114" t="s">
        <v>68</v>
      </c>
      <c r="C116" s="114" t="s">
        <v>196</v>
      </c>
      <c r="D116" s="116" t="s">
        <v>169</v>
      </c>
      <c r="E116" s="117"/>
      <c r="F116" s="45">
        <f t="shared" si="4"/>
        <v>0</v>
      </c>
      <c r="G116" s="47" t="e">
        <f t="shared" si="5"/>
        <v>#DIV/0!</v>
      </c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6"/>
      <c r="AD116" s="5"/>
      <c r="AE116" s="6"/>
      <c r="AF116" s="5"/>
      <c r="AG116" s="6"/>
      <c r="AH116" s="5"/>
      <c r="AI116" s="6"/>
      <c r="AJ116" s="5"/>
      <c r="AK116" s="6"/>
      <c r="AL116" s="24"/>
      <c r="AM116" s="24"/>
      <c r="AN116" s="24"/>
      <c r="AO116" s="24"/>
      <c r="AP116" s="24"/>
      <c r="AQ116" s="24"/>
      <c r="AR116" s="88"/>
      <c r="AS116" s="88"/>
      <c r="AT116" s="88"/>
      <c r="AU116" s="88"/>
      <c r="AV116" s="88"/>
    </row>
    <row r="117" spans="1:48">
      <c r="A117" s="2"/>
      <c r="B117" s="115" t="s">
        <v>222</v>
      </c>
      <c r="C117" s="115" t="s">
        <v>174</v>
      </c>
      <c r="D117" s="88" t="s">
        <v>223</v>
      </c>
      <c r="E117" s="88"/>
      <c r="F117" s="45">
        <f t="shared" si="4"/>
        <v>0</v>
      </c>
      <c r="G117" s="47" t="e">
        <f t="shared" si="5"/>
        <v>#DIV/0!</v>
      </c>
      <c r="H117" s="24"/>
      <c r="I117" s="24"/>
      <c r="J117" s="24"/>
      <c r="K117" s="24"/>
      <c r="L117" s="24"/>
      <c r="M117" s="24"/>
      <c r="N117" s="13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13"/>
      <c r="AA117" s="24"/>
      <c r="AB117" s="13"/>
      <c r="AC117" s="24"/>
      <c r="AD117" s="24"/>
      <c r="AE117" s="24"/>
      <c r="AF117" s="24"/>
      <c r="AG117" s="24"/>
      <c r="AH117" s="13"/>
      <c r="AI117" s="24"/>
      <c r="AJ117" s="13"/>
      <c r="AK117" s="24"/>
      <c r="AL117" s="24"/>
      <c r="AM117" s="24"/>
      <c r="AN117" s="24"/>
      <c r="AO117" s="24"/>
      <c r="AP117" s="24"/>
      <c r="AQ117" s="24"/>
      <c r="AR117" s="88"/>
      <c r="AS117" s="88"/>
      <c r="AT117" s="88"/>
      <c r="AU117" s="88"/>
      <c r="AV117" s="88"/>
    </row>
    <row r="118" spans="1:48">
      <c r="A118" s="2"/>
      <c r="B118" s="115" t="s">
        <v>222</v>
      </c>
      <c r="C118" s="115" t="s">
        <v>225</v>
      </c>
      <c r="D118" s="88" t="s">
        <v>224</v>
      </c>
      <c r="E118" s="117"/>
      <c r="F118" s="45">
        <f t="shared" si="4"/>
        <v>0</v>
      </c>
      <c r="G118" s="47" t="e">
        <f t="shared" si="5"/>
        <v>#DIV/0!</v>
      </c>
      <c r="H118" s="24"/>
      <c r="I118" s="24"/>
      <c r="J118" s="24"/>
      <c r="K118" s="24"/>
      <c r="L118" s="24"/>
      <c r="M118" s="24"/>
      <c r="N118" s="13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13"/>
      <c r="AA118" s="24"/>
      <c r="AB118" s="13"/>
      <c r="AC118" s="24"/>
      <c r="AD118" s="24"/>
      <c r="AE118" s="24"/>
      <c r="AF118" s="24"/>
      <c r="AG118" s="24"/>
      <c r="AH118" s="13"/>
      <c r="AI118" s="24"/>
      <c r="AJ118" s="13"/>
      <c r="AK118" s="24"/>
      <c r="AL118" s="24"/>
      <c r="AM118" s="24"/>
      <c r="AN118" s="24"/>
      <c r="AO118" s="24"/>
      <c r="AP118" s="24"/>
      <c r="AQ118" s="24"/>
      <c r="AR118" s="88"/>
      <c r="AS118" s="88"/>
      <c r="AT118" s="88"/>
      <c r="AU118" s="88"/>
      <c r="AV118" s="88"/>
    </row>
    <row r="119" spans="1:48">
      <c r="A119" s="2"/>
      <c r="B119" s="115" t="s">
        <v>226</v>
      </c>
      <c r="C119" s="115" t="s">
        <v>97</v>
      </c>
      <c r="D119" s="88" t="s">
        <v>159</v>
      </c>
      <c r="E119" s="88"/>
      <c r="F119" s="54">
        <f t="shared" si="4"/>
        <v>0</v>
      </c>
      <c r="G119" s="55" t="e">
        <f t="shared" si="5"/>
        <v>#DIV/0!</v>
      </c>
      <c r="H119" s="56"/>
      <c r="I119" s="56"/>
      <c r="J119" s="56"/>
      <c r="K119" s="56"/>
      <c r="L119" s="56"/>
      <c r="M119" s="56"/>
      <c r="N119" s="57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7"/>
      <c r="AI119" s="56"/>
      <c r="AJ119" s="57"/>
      <c r="AK119" s="56"/>
      <c r="AL119" s="56"/>
      <c r="AM119" s="56"/>
      <c r="AN119" s="56"/>
      <c r="AO119" s="56"/>
      <c r="AP119" s="56"/>
      <c r="AQ119" s="56"/>
      <c r="AR119" s="88"/>
      <c r="AS119" s="88"/>
      <c r="AT119" s="88"/>
      <c r="AU119" s="88"/>
      <c r="AV119" s="88"/>
    </row>
    <row r="120" spans="1:48">
      <c r="A120" s="2"/>
      <c r="B120" s="61" t="s">
        <v>227</v>
      </c>
      <c r="C120" s="61" t="s">
        <v>20</v>
      </c>
      <c r="D120" s="79" t="s">
        <v>77</v>
      </c>
      <c r="E120" s="9"/>
      <c r="F120" s="45">
        <f t="shared" si="4"/>
        <v>0</v>
      </c>
      <c r="G120" s="47" t="e">
        <f t="shared" si="5"/>
        <v>#DIV/0!</v>
      </c>
      <c r="H120" s="5"/>
      <c r="I120" s="5"/>
      <c r="J120" s="4"/>
      <c r="K120" s="4"/>
      <c r="L120" s="4"/>
      <c r="M120" s="4"/>
      <c r="N120" s="12"/>
      <c r="O120" s="4"/>
      <c r="P120" s="4"/>
      <c r="Q120" s="4"/>
      <c r="R120" s="12"/>
      <c r="S120" s="4"/>
      <c r="T120" s="4"/>
      <c r="U120" s="4"/>
      <c r="V120" s="4"/>
      <c r="W120" s="4"/>
      <c r="X120" s="12"/>
      <c r="Y120" s="4"/>
      <c r="Z120" s="12"/>
      <c r="AA120" s="4"/>
      <c r="AB120" s="4"/>
      <c r="AC120" s="4"/>
      <c r="AD120" s="4"/>
      <c r="AE120" s="4"/>
      <c r="AF120" s="12"/>
      <c r="AG120" s="4"/>
      <c r="AH120" s="12"/>
      <c r="AI120" s="4"/>
      <c r="AJ120" s="12"/>
      <c r="AK120" s="4"/>
      <c r="AL120" s="24"/>
      <c r="AM120" s="24"/>
      <c r="AN120" s="24"/>
      <c r="AO120" s="24"/>
      <c r="AP120" s="24"/>
      <c r="AQ120" s="24"/>
      <c r="AR120" s="24"/>
      <c r="AS120" s="24"/>
      <c r="AT120" s="24"/>
      <c r="AU120" s="88"/>
      <c r="AV120" s="88"/>
    </row>
    <row r="121" spans="1:48">
      <c r="A121" s="2"/>
      <c r="B121" s="49" t="s">
        <v>96</v>
      </c>
      <c r="C121" s="49" t="s">
        <v>228</v>
      </c>
      <c r="D121" s="24" t="s">
        <v>229</v>
      </c>
      <c r="E121" s="9"/>
      <c r="F121" s="45">
        <f t="shared" si="4"/>
        <v>0</v>
      </c>
      <c r="G121" s="47" t="e">
        <f t="shared" si="5"/>
        <v>#DIV/0!</v>
      </c>
      <c r="H121" s="24"/>
      <c r="I121" s="24"/>
      <c r="J121" s="24"/>
      <c r="K121" s="24"/>
      <c r="L121" s="24"/>
      <c r="M121" s="24"/>
      <c r="N121" s="13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13"/>
      <c r="AI121" s="24"/>
      <c r="AJ121" s="13"/>
      <c r="AK121" s="24"/>
      <c r="AL121" s="88"/>
      <c r="AM121" s="88"/>
      <c r="AN121" s="88"/>
      <c r="AO121" s="88"/>
      <c r="AP121" s="88"/>
      <c r="AQ121" s="88"/>
      <c r="AR121" s="88"/>
      <c r="AS121" s="88"/>
      <c r="AT121" s="88"/>
      <c r="AU121" s="88"/>
      <c r="AV121" s="88"/>
    </row>
    <row r="122" spans="1:48">
      <c r="A122" s="2"/>
      <c r="B122" s="61" t="s">
        <v>233</v>
      </c>
      <c r="C122" s="61" t="s">
        <v>132</v>
      </c>
      <c r="D122" s="79" t="s">
        <v>234</v>
      </c>
      <c r="E122" s="9"/>
      <c r="F122" s="45">
        <f t="shared" si="4"/>
        <v>0</v>
      </c>
      <c r="G122" s="47" t="e">
        <f t="shared" si="5"/>
        <v>#DIV/0!</v>
      </c>
      <c r="H122" s="24"/>
      <c r="I122" s="24"/>
      <c r="J122" s="24"/>
      <c r="K122" s="24"/>
      <c r="L122" s="24"/>
      <c r="M122" s="24"/>
      <c r="N122" s="13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13"/>
      <c r="AA122" s="24"/>
      <c r="AB122" s="24"/>
      <c r="AC122" s="24"/>
      <c r="AD122" s="24"/>
      <c r="AE122" s="24"/>
      <c r="AF122" s="13"/>
      <c r="AG122" s="24"/>
      <c r="AH122" s="13"/>
      <c r="AI122" s="24"/>
      <c r="AJ122" s="13"/>
      <c r="AK122" s="24"/>
      <c r="AL122" s="87"/>
      <c r="AM122" s="88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1:48">
      <c r="A123" s="2"/>
      <c r="B123" s="61" t="s">
        <v>78</v>
      </c>
      <c r="C123" s="61" t="s">
        <v>236</v>
      </c>
      <c r="D123" s="79" t="s">
        <v>235</v>
      </c>
      <c r="E123" s="24"/>
      <c r="F123" s="45">
        <f t="shared" si="4"/>
        <v>0</v>
      </c>
      <c r="G123" s="47" t="e">
        <f t="shared" si="5"/>
        <v>#DIV/0!</v>
      </c>
      <c r="H123" s="24"/>
      <c r="I123" s="24"/>
      <c r="J123" s="24"/>
      <c r="K123" s="24"/>
      <c r="L123" s="24"/>
      <c r="M123" s="24"/>
      <c r="N123" s="13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13"/>
      <c r="AA123" s="24"/>
      <c r="AB123" s="24"/>
      <c r="AC123" s="24"/>
      <c r="AD123" s="24"/>
      <c r="AE123" s="24"/>
      <c r="AF123" s="13"/>
      <c r="AG123" s="24"/>
      <c r="AH123" s="13"/>
      <c r="AI123" s="24"/>
      <c r="AJ123" s="13"/>
      <c r="AK123" s="24"/>
      <c r="AL123" s="88"/>
      <c r="AM123" s="88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1:48">
      <c r="A124" s="2"/>
      <c r="B124" s="61" t="s">
        <v>237</v>
      </c>
      <c r="C124" s="61" t="s">
        <v>99</v>
      </c>
      <c r="D124" s="79" t="s">
        <v>164</v>
      </c>
      <c r="E124" s="9"/>
      <c r="F124" s="45">
        <f t="shared" si="4"/>
        <v>0</v>
      </c>
      <c r="G124" s="47" t="e">
        <f t="shared" si="5"/>
        <v>#DIV/0!</v>
      </c>
      <c r="H124" s="12"/>
      <c r="I124" s="12"/>
      <c r="J124" s="12"/>
      <c r="K124" s="12"/>
      <c r="L124" s="4"/>
      <c r="M124" s="4"/>
      <c r="N124" s="12"/>
      <c r="O124" s="4"/>
      <c r="P124" s="4"/>
      <c r="Q124" s="4"/>
      <c r="R124" s="12"/>
      <c r="S124" s="4"/>
      <c r="T124" s="4"/>
      <c r="U124" s="4"/>
      <c r="V124" s="4"/>
      <c r="W124" s="4"/>
      <c r="X124" s="12"/>
      <c r="Y124" s="4"/>
      <c r="Z124" s="12"/>
      <c r="AA124" s="4"/>
      <c r="AB124" s="4"/>
      <c r="AC124" s="4"/>
      <c r="AD124" s="4"/>
      <c r="AE124" s="4"/>
      <c r="AF124" s="12"/>
      <c r="AG124" s="4"/>
      <c r="AH124" s="12"/>
      <c r="AI124" s="4"/>
      <c r="AJ124" s="12"/>
      <c r="AK124" s="4"/>
      <c r="AL124" s="88"/>
      <c r="AM124" s="88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>
      <c r="A125" s="2"/>
      <c r="B125" s="61" t="s">
        <v>175</v>
      </c>
      <c r="C125" s="61" t="s">
        <v>176</v>
      </c>
      <c r="D125" s="79" t="s">
        <v>93</v>
      </c>
      <c r="E125" s="24"/>
      <c r="F125" s="45">
        <f t="shared" si="4"/>
        <v>0</v>
      </c>
      <c r="G125" s="47" t="e">
        <f t="shared" si="5"/>
        <v>#DIV/0!</v>
      </c>
      <c r="H125" s="12"/>
      <c r="I125" s="12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6"/>
      <c r="AD125" s="5"/>
      <c r="AE125" s="6"/>
      <c r="AF125" s="5"/>
      <c r="AG125" s="6"/>
      <c r="AH125" s="5"/>
      <c r="AI125" s="6"/>
      <c r="AJ125" s="5"/>
      <c r="AK125" s="6"/>
      <c r="AL125" s="87"/>
      <c r="AM125" s="88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>
      <c r="A126" s="2">
        <v>124</v>
      </c>
      <c r="B126" s="1"/>
      <c r="C126" s="1"/>
      <c r="D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G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>
      <c r="A127" s="2">
        <v>125</v>
      </c>
      <c r="B127" s="1"/>
      <c r="C127" s="1"/>
      <c r="D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G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>
      <c r="A128" s="2">
        <v>126</v>
      </c>
      <c r="B128" s="1"/>
      <c r="C128" s="1"/>
      <c r="D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G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1:48">
      <c r="A129" s="2">
        <v>127</v>
      </c>
      <c r="B129" s="1"/>
      <c r="C129" s="1"/>
      <c r="D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G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>
      <c r="A130" s="2">
        <v>128</v>
      </c>
      <c r="B130" s="1"/>
      <c r="C130" s="1"/>
      <c r="D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G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>
      <c r="A131" s="2">
        <v>129</v>
      </c>
      <c r="B131" s="1"/>
      <c r="C131" s="1"/>
      <c r="D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G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>
      <c r="A132" s="2">
        <v>130</v>
      </c>
      <c r="B132" s="1"/>
      <c r="C132" s="1"/>
      <c r="D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G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>
      <c r="A133" s="2">
        <v>131</v>
      </c>
      <c r="B133" s="1"/>
      <c r="C133" s="1"/>
      <c r="D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G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>
      <c r="A134" s="2">
        <v>132</v>
      </c>
      <c r="B134" s="1"/>
      <c r="C134" s="1"/>
      <c r="D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G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>
      <c r="A135" s="2">
        <v>133</v>
      </c>
      <c r="B135" s="1"/>
      <c r="C135" s="1"/>
      <c r="D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G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>
      <c r="A136" s="2">
        <v>134</v>
      </c>
      <c r="B136" s="1"/>
      <c r="C136" s="1"/>
      <c r="D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G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>
      <c r="A137" s="2">
        <v>135</v>
      </c>
      <c r="B137" s="1"/>
      <c r="C137" s="1"/>
      <c r="D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G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>
      <c r="A138" s="2">
        <v>136</v>
      </c>
      <c r="B138" s="1"/>
      <c r="C138" s="1"/>
      <c r="D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G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>
      <c r="A139" s="2">
        <v>137</v>
      </c>
      <c r="B139" s="1"/>
      <c r="C139" s="1"/>
      <c r="D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G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>
      <c r="A140" s="2">
        <v>138</v>
      </c>
      <c r="B140" s="1"/>
      <c r="C140" s="1"/>
      <c r="D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G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>
      <c r="A141" s="2">
        <v>139</v>
      </c>
      <c r="B141" s="1"/>
      <c r="C141" s="1"/>
      <c r="D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G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>
      <c r="A142" s="2">
        <v>140</v>
      </c>
      <c r="B142" s="1"/>
      <c r="C142" s="1"/>
      <c r="D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G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>
      <c r="A143" s="2">
        <v>141</v>
      </c>
      <c r="B143" s="1"/>
      <c r="C143" s="1"/>
      <c r="D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G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>
      <c r="A144" s="2">
        <v>142</v>
      </c>
      <c r="B144" s="1"/>
      <c r="C144" s="1"/>
      <c r="D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G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>
      <c r="A145" s="2">
        <v>143</v>
      </c>
      <c r="B145" s="1"/>
      <c r="C145" s="1"/>
      <c r="D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G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>
      <c r="A146" s="2">
        <v>144</v>
      </c>
      <c r="B146" s="1"/>
      <c r="C146" s="1"/>
      <c r="D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G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</sheetData>
  <sortState ref="A2:AV148">
    <sortCondition descending="1" ref="F2:F148"/>
  </sortState>
  <mergeCells count="5">
    <mergeCell ref="A1:G1"/>
    <mergeCell ref="H1:O1"/>
    <mergeCell ref="X1:AE1"/>
    <mergeCell ref="AF1:AM1"/>
    <mergeCell ref="P1:W1"/>
  </mergeCells>
  <phoneticPr fontId="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6"/>
  <sheetViews>
    <sheetView workbookViewId="0">
      <selection sqref="A1:XFD1048576"/>
    </sheetView>
  </sheetViews>
  <sheetFormatPr baseColWidth="10" defaultRowHeight="18" x14ac:dyDescent="0"/>
  <cols>
    <col min="1" max="1" width="4.6640625" style="28" bestFit="1" customWidth="1"/>
    <col min="2" max="2" width="11" style="50" customWidth="1"/>
    <col min="3" max="3" width="7.83203125" style="50" customWidth="1"/>
    <col min="4" max="4" width="4.6640625" style="28" customWidth="1"/>
    <col min="5" max="5" width="3.1640625" style="28" customWidth="1"/>
    <col min="6" max="6" width="9.83203125" style="28" bestFit="1" customWidth="1"/>
    <col min="7" max="7" width="7.33203125" style="28" customWidth="1"/>
    <col min="8" max="8" width="5.33203125" style="28" customWidth="1"/>
    <col min="9" max="9" width="6" style="28" customWidth="1"/>
    <col min="10" max="10" width="5.33203125" style="28" customWidth="1"/>
    <col min="11" max="11" width="6" style="28" customWidth="1"/>
    <col min="12" max="12" width="7" style="28" customWidth="1"/>
    <col min="13" max="13" width="6" style="28" customWidth="1"/>
    <col min="14" max="14" width="5.33203125" style="67" customWidth="1"/>
    <col min="15" max="15" width="6" style="28" customWidth="1"/>
    <col min="16" max="16" width="7" style="28" customWidth="1"/>
    <col min="17" max="17" width="6" style="28" customWidth="1"/>
    <col min="18" max="18" width="5.33203125" style="28" customWidth="1"/>
    <col min="19" max="19" width="6" style="28" customWidth="1"/>
    <col min="20" max="20" width="7" style="28" customWidth="1"/>
    <col min="21" max="21" width="6" style="28" customWidth="1"/>
    <col min="22" max="22" width="5.33203125" style="28" customWidth="1"/>
    <col min="23" max="23" width="5.6640625" style="28" customWidth="1"/>
    <col min="24" max="24" width="5.33203125" style="28" customWidth="1"/>
    <col min="25" max="25" width="6.1640625" style="28" customWidth="1"/>
    <col min="26" max="26" width="5.33203125" style="28" customWidth="1"/>
    <col min="27" max="27" width="6.1640625" style="28" customWidth="1"/>
    <col min="28" max="28" width="7" style="28" customWidth="1"/>
    <col min="29" max="29" width="6.1640625" style="28" customWidth="1"/>
    <col min="30" max="30" width="5.83203125" style="28" customWidth="1"/>
    <col min="31" max="31" width="6" style="28" customWidth="1"/>
    <col min="32" max="32" width="5.33203125" style="28" bestFit="1" customWidth="1"/>
    <col min="33" max="33" width="6" style="28" customWidth="1"/>
    <col min="34" max="34" width="5.33203125" style="67" bestFit="1" customWidth="1"/>
    <col min="35" max="35" width="6" style="28" bestFit="1" customWidth="1"/>
    <col min="36" max="36" width="5.33203125" style="28" bestFit="1" customWidth="1"/>
    <col min="37" max="37" width="6" style="28" bestFit="1" customWidth="1"/>
    <col min="38" max="38" width="4.6640625" style="28" customWidth="1"/>
    <col min="39" max="39" width="6" style="28" customWidth="1"/>
    <col min="40" max="48" width="10.83203125" style="28"/>
    <col min="49" max="16384" width="10.83203125" style="1"/>
  </cols>
  <sheetData>
    <row r="1" spans="1:48">
      <c r="A1" s="137" t="s">
        <v>238</v>
      </c>
      <c r="B1" s="137"/>
      <c r="C1" s="137"/>
      <c r="D1" s="137"/>
      <c r="E1" s="137"/>
      <c r="F1" s="137"/>
      <c r="G1" s="137"/>
      <c r="H1" s="138" t="s">
        <v>0</v>
      </c>
      <c r="I1" s="139"/>
      <c r="J1" s="139"/>
      <c r="K1" s="139"/>
      <c r="L1" s="139"/>
      <c r="M1" s="139"/>
      <c r="N1" s="139"/>
      <c r="O1" s="140"/>
      <c r="P1" s="141" t="s">
        <v>1</v>
      </c>
      <c r="Q1" s="142"/>
      <c r="R1" s="142"/>
      <c r="S1" s="142"/>
      <c r="T1" s="142"/>
      <c r="U1" s="142"/>
      <c r="V1" s="142"/>
      <c r="W1" s="142"/>
      <c r="X1" s="143" t="s">
        <v>2</v>
      </c>
      <c r="Y1" s="143"/>
      <c r="Z1" s="143"/>
      <c r="AA1" s="143"/>
      <c r="AB1" s="143"/>
      <c r="AC1" s="143"/>
      <c r="AD1" s="143"/>
      <c r="AE1" s="143"/>
      <c r="AF1" s="136" t="s">
        <v>3</v>
      </c>
      <c r="AG1" s="136"/>
      <c r="AH1" s="136"/>
      <c r="AI1" s="136"/>
      <c r="AJ1" s="136"/>
      <c r="AK1" s="136"/>
      <c r="AL1" s="136"/>
      <c r="AM1" s="136"/>
    </row>
    <row r="2" spans="1:48">
      <c r="A2" s="59"/>
      <c r="B2" s="60" t="s">
        <v>4</v>
      </c>
      <c r="C2" s="60" t="s">
        <v>5</v>
      </c>
      <c r="D2" s="23" t="s">
        <v>6</v>
      </c>
      <c r="E2" s="23" t="s">
        <v>7</v>
      </c>
      <c r="F2" s="64" t="s">
        <v>8</v>
      </c>
      <c r="G2" s="46" t="s">
        <v>9</v>
      </c>
      <c r="H2" s="43">
        <v>7</v>
      </c>
      <c r="I2" s="43" t="s">
        <v>250</v>
      </c>
      <c r="J2" s="43">
        <v>14</v>
      </c>
      <c r="K2" s="43" t="s">
        <v>250</v>
      </c>
      <c r="L2" s="44">
        <v>21</v>
      </c>
      <c r="M2" s="44" t="s">
        <v>250</v>
      </c>
      <c r="N2" s="44">
        <v>28</v>
      </c>
      <c r="O2" s="44" t="s">
        <v>250</v>
      </c>
      <c r="P2" s="29">
        <v>4</v>
      </c>
      <c r="Q2" s="29" t="s">
        <v>250</v>
      </c>
      <c r="R2" s="29">
        <v>11</v>
      </c>
      <c r="S2" s="29" t="s">
        <v>250</v>
      </c>
      <c r="T2" s="29">
        <v>18</v>
      </c>
      <c r="U2" s="30" t="s">
        <v>250</v>
      </c>
      <c r="V2" s="80">
        <v>25</v>
      </c>
      <c r="W2" s="81" t="s">
        <v>250</v>
      </c>
      <c r="X2" s="35">
        <v>2</v>
      </c>
      <c r="Y2" s="82"/>
      <c r="Z2" s="35">
        <v>9</v>
      </c>
      <c r="AA2" s="35"/>
      <c r="AB2" s="36">
        <v>16</v>
      </c>
      <c r="AC2" s="82"/>
      <c r="AD2" s="83">
        <v>23</v>
      </c>
      <c r="AE2" s="82"/>
      <c r="AF2" s="40">
        <v>6</v>
      </c>
      <c r="AG2" s="41"/>
      <c r="AH2" s="134">
        <v>13</v>
      </c>
      <c r="AI2" s="41"/>
      <c r="AJ2" s="40">
        <v>20</v>
      </c>
      <c r="AK2" s="41"/>
      <c r="AL2" s="40">
        <v>27</v>
      </c>
      <c r="AM2" s="84"/>
    </row>
    <row r="3" spans="1:48" s="8" customFormat="1">
      <c r="A3" s="2">
        <v>1</v>
      </c>
      <c r="B3" s="61" t="s">
        <v>19</v>
      </c>
      <c r="C3" s="61" t="s">
        <v>20</v>
      </c>
      <c r="D3" s="79" t="s">
        <v>13</v>
      </c>
      <c r="E3" s="9">
        <v>10</v>
      </c>
      <c r="F3" s="45">
        <f>SUM(H3:AM3)-(L3+AB3+AH3)</f>
        <v>647.80999999999995</v>
      </c>
      <c r="G3" s="47">
        <f t="shared" ref="G3:G34" si="0">F3/E3</f>
        <v>64.780999999999992</v>
      </c>
      <c r="H3" s="5">
        <v>60.42</v>
      </c>
      <c r="I3" s="106" t="s">
        <v>21</v>
      </c>
      <c r="J3" s="5">
        <v>61.93</v>
      </c>
      <c r="K3" s="106" t="s">
        <v>16</v>
      </c>
      <c r="L3" s="74">
        <v>56.53</v>
      </c>
      <c r="M3" s="74" t="s">
        <v>12</v>
      </c>
      <c r="N3" s="5" t="s">
        <v>253</v>
      </c>
      <c r="O3" s="5"/>
      <c r="P3" s="5">
        <v>77.27</v>
      </c>
      <c r="Q3" s="106" t="s">
        <v>16</v>
      </c>
      <c r="R3" s="5">
        <v>62.04</v>
      </c>
      <c r="S3" s="106" t="s">
        <v>22</v>
      </c>
      <c r="T3" s="5" t="s">
        <v>253</v>
      </c>
      <c r="U3" s="5"/>
      <c r="V3" s="5">
        <v>60.83</v>
      </c>
      <c r="W3" s="106" t="s">
        <v>21</v>
      </c>
      <c r="X3" s="5">
        <v>69.77</v>
      </c>
      <c r="Y3" s="106" t="s">
        <v>21</v>
      </c>
      <c r="Z3" s="5">
        <v>68.56</v>
      </c>
      <c r="AA3" s="106" t="s">
        <v>22</v>
      </c>
      <c r="AB3" s="74">
        <v>57.55</v>
      </c>
      <c r="AC3" s="98" t="s">
        <v>16</v>
      </c>
      <c r="AD3" s="5">
        <v>66.48</v>
      </c>
      <c r="AE3" s="126" t="s">
        <v>22</v>
      </c>
      <c r="AF3" s="13">
        <v>61.61</v>
      </c>
      <c r="AG3" s="24" t="s">
        <v>194</v>
      </c>
      <c r="AH3" s="74">
        <v>53.7</v>
      </c>
      <c r="AI3" s="98" t="s">
        <v>194</v>
      </c>
      <c r="AJ3" s="5">
        <v>58.9</v>
      </c>
      <c r="AK3" s="6" t="s">
        <v>12</v>
      </c>
      <c r="AL3" s="85"/>
      <c r="AM3" s="24"/>
      <c r="AN3" s="24"/>
      <c r="AO3" s="24"/>
      <c r="AP3" s="24"/>
      <c r="AQ3" s="24"/>
      <c r="AR3" s="24"/>
      <c r="AS3" s="24"/>
      <c r="AT3" s="24"/>
      <c r="AU3" s="24"/>
      <c r="AV3" s="24"/>
    </row>
    <row r="4" spans="1:48" s="8" customFormat="1">
      <c r="A4" s="2">
        <v>2</v>
      </c>
      <c r="B4" s="61" t="s">
        <v>25</v>
      </c>
      <c r="C4" s="61" t="s">
        <v>26</v>
      </c>
      <c r="D4" s="79" t="s">
        <v>16</v>
      </c>
      <c r="E4" s="9">
        <v>10</v>
      </c>
      <c r="F4" s="45">
        <f>SUM(H4:AM4)-(T4+X4+AD4+AF4)</f>
        <v>627.73999999999978</v>
      </c>
      <c r="G4" s="47">
        <f t="shared" si="0"/>
        <v>62.77399999999998</v>
      </c>
      <c r="H4" s="5">
        <v>55.99</v>
      </c>
      <c r="I4" s="106" t="s">
        <v>27</v>
      </c>
      <c r="J4" s="5">
        <v>61.93</v>
      </c>
      <c r="K4" s="106" t="s">
        <v>13</v>
      </c>
      <c r="L4" s="5">
        <v>61.93</v>
      </c>
      <c r="M4" s="106" t="s">
        <v>27</v>
      </c>
      <c r="N4" s="5">
        <v>63.54</v>
      </c>
      <c r="O4" s="5" t="s">
        <v>21</v>
      </c>
      <c r="P4" s="12">
        <v>77.27</v>
      </c>
      <c r="Q4" s="127" t="s">
        <v>13</v>
      </c>
      <c r="R4" s="5">
        <v>59.09</v>
      </c>
      <c r="S4" s="5" t="s">
        <v>12</v>
      </c>
      <c r="T4" s="74">
        <v>54.96</v>
      </c>
      <c r="U4" s="74" t="s">
        <v>21</v>
      </c>
      <c r="V4" s="5">
        <v>65.63</v>
      </c>
      <c r="W4" s="106" t="s">
        <v>27</v>
      </c>
      <c r="X4" s="74">
        <v>44.79</v>
      </c>
      <c r="Y4" s="74" t="s">
        <v>76</v>
      </c>
      <c r="Z4" s="5">
        <v>60.42</v>
      </c>
      <c r="AA4" s="5" t="s">
        <v>12</v>
      </c>
      <c r="AB4" s="5">
        <v>57.55</v>
      </c>
      <c r="AC4" s="126" t="s">
        <v>13</v>
      </c>
      <c r="AD4" s="74">
        <v>54.55</v>
      </c>
      <c r="AE4" s="98" t="s">
        <v>27</v>
      </c>
      <c r="AF4" s="74">
        <v>53.27</v>
      </c>
      <c r="AG4" s="98" t="s">
        <v>27</v>
      </c>
      <c r="AH4" s="5" t="s">
        <v>253</v>
      </c>
      <c r="AI4" s="6"/>
      <c r="AJ4" s="5">
        <v>64.39</v>
      </c>
      <c r="AK4" s="6" t="s">
        <v>21</v>
      </c>
      <c r="AL4" s="85"/>
      <c r="AM4" s="24"/>
      <c r="AN4" s="24"/>
      <c r="AO4" s="24"/>
      <c r="AP4" s="24"/>
      <c r="AQ4" s="24"/>
      <c r="AR4" s="24"/>
      <c r="AS4" s="24"/>
      <c r="AT4" s="24"/>
      <c r="AU4" s="24"/>
      <c r="AV4" s="24"/>
    </row>
    <row r="5" spans="1:48" s="8" customFormat="1">
      <c r="A5" s="2">
        <v>3</v>
      </c>
      <c r="B5" s="61" t="s">
        <v>28</v>
      </c>
      <c r="C5" s="61" t="s">
        <v>29</v>
      </c>
      <c r="D5" s="79" t="s">
        <v>30</v>
      </c>
      <c r="E5" s="24">
        <v>10</v>
      </c>
      <c r="F5" s="45">
        <f>SUM(H5:AM5)-(P5+X5+AB5)</f>
        <v>599.43999999999994</v>
      </c>
      <c r="G5" s="47">
        <f t="shared" si="0"/>
        <v>59.943999999999996</v>
      </c>
      <c r="H5" s="5"/>
      <c r="I5" s="5"/>
      <c r="J5" s="5">
        <v>58.24</v>
      </c>
      <c r="K5" s="106" t="s">
        <v>31</v>
      </c>
      <c r="L5" s="5">
        <v>63.8</v>
      </c>
      <c r="M5" s="106" t="s">
        <v>31</v>
      </c>
      <c r="N5" s="5">
        <v>67.08</v>
      </c>
      <c r="O5" s="5" t="s">
        <v>34</v>
      </c>
      <c r="P5" s="74">
        <v>41.88</v>
      </c>
      <c r="Q5" s="74" t="s">
        <v>31</v>
      </c>
      <c r="R5" s="5">
        <v>57.32</v>
      </c>
      <c r="S5" s="5" t="s">
        <v>38</v>
      </c>
      <c r="T5" s="5">
        <v>63.07</v>
      </c>
      <c r="U5" s="5" t="s">
        <v>32</v>
      </c>
      <c r="V5" s="5">
        <v>58.75</v>
      </c>
      <c r="W5" s="5" t="s">
        <v>12</v>
      </c>
      <c r="X5" s="74">
        <v>53.64</v>
      </c>
      <c r="Y5" s="74" t="s">
        <v>32</v>
      </c>
      <c r="Z5" s="5">
        <v>54.92</v>
      </c>
      <c r="AA5" s="5" t="s">
        <v>23</v>
      </c>
      <c r="AB5" s="74">
        <v>53.13</v>
      </c>
      <c r="AC5" s="98" t="s">
        <v>32</v>
      </c>
      <c r="AD5" s="5">
        <v>53.6</v>
      </c>
      <c r="AE5" s="6" t="s">
        <v>251</v>
      </c>
      <c r="AF5" s="5" t="s">
        <v>253</v>
      </c>
      <c r="AG5" s="6"/>
      <c r="AH5" s="5">
        <v>67.36</v>
      </c>
      <c r="AI5" s="6" t="s">
        <v>43</v>
      </c>
      <c r="AJ5" s="5">
        <v>55.3</v>
      </c>
      <c r="AK5" s="6" t="s">
        <v>32</v>
      </c>
      <c r="AL5" s="85"/>
      <c r="AM5" s="24"/>
      <c r="AN5" s="24"/>
      <c r="AO5" s="24"/>
      <c r="AP5" s="24"/>
      <c r="AQ5" s="24"/>
      <c r="AR5" s="24"/>
      <c r="AS5" s="24"/>
      <c r="AT5" s="24"/>
      <c r="AU5" s="24"/>
      <c r="AV5" s="24"/>
    </row>
    <row r="6" spans="1:48" s="8" customFormat="1">
      <c r="A6" s="2">
        <v>4</v>
      </c>
      <c r="B6" s="61" t="s">
        <v>134</v>
      </c>
      <c r="C6" s="61" t="s">
        <v>135</v>
      </c>
      <c r="D6" s="79" t="s">
        <v>45</v>
      </c>
      <c r="E6" s="24">
        <v>10</v>
      </c>
      <c r="F6" s="45">
        <f>SUM(H6:AM6)-(V6+X6)</f>
        <v>597.54000000000008</v>
      </c>
      <c r="G6" s="47">
        <f t="shared" si="0"/>
        <v>59.754000000000005</v>
      </c>
      <c r="H6" s="5"/>
      <c r="I6" s="5"/>
      <c r="J6" s="5">
        <v>59.38</v>
      </c>
      <c r="K6" s="5" t="s">
        <v>33</v>
      </c>
      <c r="L6" s="5">
        <v>57.95</v>
      </c>
      <c r="M6" s="5" t="s">
        <v>33</v>
      </c>
      <c r="N6" s="5">
        <v>52.95</v>
      </c>
      <c r="O6" s="5" t="s">
        <v>41</v>
      </c>
      <c r="P6" s="5">
        <v>63.64</v>
      </c>
      <c r="Q6" s="5" t="s">
        <v>43</v>
      </c>
      <c r="R6" s="5">
        <v>52.02</v>
      </c>
      <c r="S6" s="106" t="s">
        <v>136</v>
      </c>
      <c r="T6" s="5">
        <v>71.489999999999995</v>
      </c>
      <c r="U6" s="106" t="s">
        <v>136</v>
      </c>
      <c r="V6" s="74">
        <v>48.75</v>
      </c>
      <c r="W6" s="74" t="s">
        <v>136</v>
      </c>
      <c r="X6" s="74">
        <v>50.21</v>
      </c>
      <c r="Y6" s="74" t="s">
        <v>136</v>
      </c>
      <c r="Z6" s="5">
        <v>66.099999999999994</v>
      </c>
      <c r="AA6" s="5" t="s">
        <v>41</v>
      </c>
      <c r="AB6" s="5">
        <v>52.34</v>
      </c>
      <c r="AC6" s="6" t="s">
        <v>18</v>
      </c>
      <c r="AD6" s="5" t="s">
        <v>253</v>
      </c>
      <c r="AE6" s="6"/>
      <c r="AF6" s="5" t="s">
        <v>253</v>
      </c>
      <c r="AG6" s="6"/>
      <c r="AH6" s="5">
        <v>62.96</v>
      </c>
      <c r="AI6" s="6" t="s">
        <v>41</v>
      </c>
      <c r="AJ6" s="5">
        <v>58.71</v>
      </c>
      <c r="AK6" s="6" t="s">
        <v>18</v>
      </c>
      <c r="AL6" s="85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48" s="8" customFormat="1">
      <c r="A7" s="2">
        <v>5</v>
      </c>
      <c r="B7" s="61" t="s">
        <v>10</v>
      </c>
      <c r="C7" s="61" t="s">
        <v>11</v>
      </c>
      <c r="D7" s="79" t="s">
        <v>12</v>
      </c>
      <c r="E7" s="9">
        <v>10</v>
      </c>
      <c r="F7" s="45">
        <f>SUM(H7:AM7)-(0+0)</f>
        <v>581.55000000000007</v>
      </c>
      <c r="G7" s="47">
        <f t="shared" si="0"/>
        <v>58.155000000000008</v>
      </c>
      <c r="H7" s="5"/>
      <c r="I7" s="5"/>
      <c r="J7" s="5">
        <v>58.52</v>
      </c>
      <c r="K7" s="5" t="s">
        <v>15</v>
      </c>
      <c r="L7" s="5">
        <v>56.53</v>
      </c>
      <c r="M7" s="5" t="s">
        <v>13</v>
      </c>
      <c r="N7" s="5">
        <v>52.08</v>
      </c>
      <c r="O7" s="5" t="s">
        <v>31</v>
      </c>
      <c r="P7" s="5">
        <v>63.96</v>
      </c>
      <c r="Q7" s="5" t="s">
        <v>263</v>
      </c>
      <c r="R7" s="5">
        <v>59.09</v>
      </c>
      <c r="S7" s="5" t="s">
        <v>16</v>
      </c>
      <c r="T7" s="5" t="s">
        <v>253</v>
      </c>
      <c r="U7" s="5"/>
      <c r="V7" s="5">
        <v>58.75</v>
      </c>
      <c r="W7" s="5" t="s">
        <v>30</v>
      </c>
      <c r="X7" s="5" t="s">
        <v>253</v>
      </c>
      <c r="Y7" s="5"/>
      <c r="Z7" s="5">
        <v>60.42</v>
      </c>
      <c r="AA7" s="5" t="s">
        <v>16</v>
      </c>
      <c r="AB7" s="5" t="s">
        <v>253</v>
      </c>
      <c r="AC7" s="6"/>
      <c r="AD7" s="5" t="s">
        <v>253</v>
      </c>
      <c r="AE7" s="6"/>
      <c r="AF7" s="5">
        <v>63.99</v>
      </c>
      <c r="AG7" s="6" t="s">
        <v>32</v>
      </c>
      <c r="AH7" s="5">
        <v>49.31</v>
      </c>
      <c r="AI7" s="6" t="s">
        <v>32</v>
      </c>
      <c r="AJ7" s="5">
        <v>58.9</v>
      </c>
      <c r="AK7" s="6" t="s">
        <v>13</v>
      </c>
      <c r="AL7" s="85"/>
      <c r="AM7" s="24"/>
      <c r="AN7" s="24"/>
      <c r="AO7" s="24"/>
      <c r="AP7" s="24"/>
      <c r="AQ7" s="24"/>
      <c r="AR7" s="24"/>
      <c r="AS7" s="24"/>
      <c r="AT7" s="24"/>
      <c r="AU7" s="24"/>
      <c r="AV7" s="24"/>
    </row>
    <row r="8" spans="1:48" s="8" customFormat="1">
      <c r="A8" s="2">
        <v>6</v>
      </c>
      <c r="B8" s="61" t="s">
        <v>39</v>
      </c>
      <c r="C8" s="61" t="s">
        <v>40</v>
      </c>
      <c r="D8" s="79" t="s">
        <v>41</v>
      </c>
      <c r="E8" s="24">
        <v>10</v>
      </c>
      <c r="F8" s="45">
        <f>SUM(H8:AM8)-(J8+L8+V8+AF8)</f>
        <v>564.11000000000013</v>
      </c>
      <c r="G8" s="47">
        <f t="shared" si="0"/>
        <v>56.411000000000016</v>
      </c>
      <c r="H8" s="5">
        <v>51.82</v>
      </c>
      <c r="I8" s="5" t="s">
        <v>43</v>
      </c>
      <c r="J8" s="74">
        <v>44.27</v>
      </c>
      <c r="K8" s="74" t="s">
        <v>42</v>
      </c>
      <c r="L8" s="74">
        <v>48.86</v>
      </c>
      <c r="M8" s="74" t="s">
        <v>44</v>
      </c>
      <c r="N8" s="5">
        <v>52.95</v>
      </c>
      <c r="O8" s="5" t="s">
        <v>45</v>
      </c>
      <c r="P8" s="5">
        <v>51.62</v>
      </c>
      <c r="Q8" s="5" t="s">
        <v>55</v>
      </c>
      <c r="R8" s="5" t="s">
        <v>253</v>
      </c>
      <c r="S8" s="5"/>
      <c r="T8" s="5">
        <v>51.86</v>
      </c>
      <c r="U8" s="5" t="s">
        <v>44</v>
      </c>
      <c r="V8" s="74">
        <v>50.63</v>
      </c>
      <c r="W8" s="74" t="s">
        <v>43</v>
      </c>
      <c r="X8" s="5">
        <v>57.5</v>
      </c>
      <c r="Y8" s="5" t="s">
        <v>42</v>
      </c>
      <c r="Z8" s="5">
        <v>66.099999999999994</v>
      </c>
      <c r="AA8" s="5" t="s">
        <v>45</v>
      </c>
      <c r="AB8" s="5">
        <v>53.39</v>
      </c>
      <c r="AC8" s="6" t="s">
        <v>42</v>
      </c>
      <c r="AD8" s="5">
        <v>59.09</v>
      </c>
      <c r="AE8" s="6" t="s">
        <v>31</v>
      </c>
      <c r="AF8" s="74">
        <v>47.62</v>
      </c>
      <c r="AG8" s="98" t="s">
        <v>42</v>
      </c>
      <c r="AH8" s="5">
        <v>62.96</v>
      </c>
      <c r="AI8" s="6" t="s">
        <v>45</v>
      </c>
      <c r="AJ8" s="5">
        <v>56.82</v>
      </c>
      <c r="AK8" s="6" t="s">
        <v>34</v>
      </c>
      <c r="AL8" s="85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spans="1:48" s="8" customFormat="1">
      <c r="A9" s="2">
        <v>7</v>
      </c>
      <c r="B9" s="61" t="s">
        <v>170</v>
      </c>
      <c r="C9" s="61" t="s">
        <v>171</v>
      </c>
      <c r="D9" s="79" t="s">
        <v>172</v>
      </c>
      <c r="E9" s="9">
        <v>10</v>
      </c>
      <c r="F9" s="45">
        <f>SUM(H9:AM9)-(H9+0)</f>
        <v>560.38</v>
      </c>
      <c r="G9" s="47">
        <f t="shared" si="0"/>
        <v>56.037999999999997</v>
      </c>
      <c r="H9" s="74">
        <v>58.07</v>
      </c>
      <c r="I9" s="74" t="s">
        <v>173</v>
      </c>
      <c r="J9" s="5">
        <v>65.06</v>
      </c>
      <c r="K9" s="5" t="s">
        <v>173</v>
      </c>
      <c r="L9" s="5">
        <v>60.42</v>
      </c>
      <c r="M9" s="5" t="s">
        <v>173</v>
      </c>
      <c r="N9" s="5">
        <v>62.5</v>
      </c>
      <c r="O9" s="5" t="s">
        <v>82</v>
      </c>
      <c r="P9" s="5">
        <v>51.19</v>
      </c>
      <c r="Q9" s="5" t="s">
        <v>82</v>
      </c>
      <c r="R9" s="5">
        <v>59.72</v>
      </c>
      <c r="S9" s="5" t="s">
        <v>173</v>
      </c>
      <c r="T9" s="5">
        <v>50.76</v>
      </c>
      <c r="U9" s="5" t="s">
        <v>82</v>
      </c>
      <c r="V9" s="5" t="s">
        <v>253</v>
      </c>
      <c r="W9" s="5"/>
      <c r="X9" s="5" t="s">
        <v>253</v>
      </c>
      <c r="Y9" s="5"/>
      <c r="Z9" s="5" t="s">
        <v>253</v>
      </c>
      <c r="AA9" s="5"/>
      <c r="AB9" s="5" t="s">
        <v>253</v>
      </c>
      <c r="AC9" s="6"/>
      <c r="AD9" s="5">
        <v>47.73</v>
      </c>
      <c r="AE9" s="6" t="s">
        <v>262</v>
      </c>
      <c r="AF9" s="5">
        <v>52.98</v>
      </c>
      <c r="AG9" s="6" t="s">
        <v>136</v>
      </c>
      <c r="AH9" s="5">
        <v>50.93</v>
      </c>
      <c r="AI9" s="6" t="s">
        <v>136</v>
      </c>
      <c r="AJ9" s="5">
        <v>59.09</v>
      </c>
      <c r="AK9" s="6" t="s">
        <v>320</v>
      </c>
      <c r="AL9" s="85"/>
      <c r="AM9" s="24"/>
      <c r="AN9" s="24"/>
      <c r="AO9" s="24"/>
      <c r="AP9" s="24"/>
      <c r="AQ9" s="24"/>
      <c r="AR9" s="24"/>
      <c r="AS9" s="24"/>
      <c r="AT9" s="24"/>
      <c r="AU9" s="24"/>
      <c r="AV9" s="24"/>
    </row>
    <row r="10" spans="1:48" s="8" customFormat="1">
      <c r="A10" s="2">
        <v>8</v>
      </c>
      <c r="B10" s="61" t="s">
        <v>140</v>
      </c>
      <c r="C10" s="61" t="s">
        <v>141</v>
      </c>
      <c r="D10" s="79" t="s">
        <v>43</v>
      </c>
      <c r="E10" s="9">
        <v>10</v>
      </c>
      <c r="F10" s="45">
        <f>SUM(H10:AM10)-(0+0)</f>
        <v>559.76</v>
      </c>
      <c r="G10" s="47">
        <f t="shared" si="0"/>
        <v>55.975999999999999</v>
      </c>
      <c r="H10" s="5">
        <v>51.82</v>
      </c>
      <c r="I10" s="5" t="s">
        <v>41</v>
      </c>
      <c r="J10" s="5"/>
      <c r="K10" s="5"/>
      <c r="L10" s="5">
        <v>55.97</v>
      </c>
      <c r="M10" s="5" t="s">
        <v>42</v>
      </c>
      <c r="N10" s="5">
        <v>62.5</v>
      </c>
      <c r="O10" s="5" t="s">
        <v>254</v>
      </c>
      <c r="P10" s="13">
        <v>63.64</v>
      </c>
      <c r="Q10" s="24" t="s">
        <v>45</v>
      </c>
      <c r="R10" s="13">
        <v>54.29</v>
      </c>
      <c r="S10" s="24" t="s">
        <v>44</v>
      </c>
      <c r="T10" s="13">
        <v>48.48</v>
      </c>
      <c r="U10" s="24" t="s">
        <v>52</v>
      </c>
      <c r="V10" s="13">
        <v>50.63</v>
      </c>
      <c r="W10" s="24" t="s">
        <v>41</v>
      </c>
      <c r="X10" s="13">
        <v>62.27</v>
      </c>
      <c r="Y10" s="24" t="s">
        <v>44</v>
      </c>
      <c r="Z10" s="24" t="s">
        <v>253</v>
      </c>
      <c r="AA10" s="24"/>
      <c r="AB10" s="24" t="s">
        <v>253</v>
      </c>
      <c r="AC10" s="24"/>
      <c r="AD10" s="24" t="s">
        <v>253</v>
      </c>
      <c r="AE10" s="24"/>
      <c r="AF10" s="24"/>
      <c r="AG10" s="24"/>
      <c r="AH10" s="13">
        <v>67.36</v>
      </c>
      <c r="AI10" s="24" t="s">
        <v>30</v>
      </c>
      <c r="AJ10" s="13">
        <v>42.8</v>
      </c>
      <c r="AK10" s="24" t="s">
        <v>336</v>
      </c>
      <c r="AL10" s="86"/>
      <c r="AM10" s="24"/>
      <c r="AN10" s="24"/>
      <c r="AO10" s="24"/>
      <c r="AP10" s="24"/>
      <c r="AQ10" s="24"/>
      <c r="AR10" s="24"/>
      <c r="AS10" s="24"/>
      <c r="AT10" s="24"/>
      <c r="AU10" s="24"/>
      <c r="AV10" s="24"/>
    </row>
    <row r="11" spans="1:48" s="8" customFormat="1">
      <c r="A11" s="2">
        <v>9</v>
      </c>
      <c r="B11" s="61" t="s">
        <v>46</v>
      </c>
      <c r="C11" s="61" t="s">
        <v>47</v>
      </c>
      <c r="D11" s="79" t="s">
        <v>44</v>
      </c>
      <c r="E11" s="9">
        <v>10</v>
      </c>
      <c r="F11" s="45">
        <f>SUM(H11:AM11)-(L11+Z11+AD11+N11+AJ11)</f>
        <v>556.93999999999994</v>
      </c>
      <c r="G11" s="47">
        <f t="shared" si="0"/>
        <v>55.693999999999996</v>
      </c>
      <c r="H11" s="5">
        <v>51.3</v>
      </c>
      <c r="I11" s="5" t="s">
        <v>42</v>
      </c>
      <c r="J11" s="5">
        <v>62.5</v>
      </c>
      <c r="K11" s="5" t="s">
        <v>34</v>
      </c>
      <c r="L11" s="74">
        <v>48.86</v>
      </c>
      <c r="M11" s="74" t="s">
        <v>41</v>
      </c>
      <c r="N11" s="76">
        <v>49.09</v>
      </c>
      <c r="O11" s="75" t="s">
        <v>42</v>
      </c>
      <c r="P11" s="5">
        <v>50.32</v>
      </c>
      <c r="Q11" s="5" t="s">
        <v>180</v>
      </c>
      <c r="R11" s="5">
        <v>54.29</v>
      </c>
      <c r="S11" s="5" t="s">
        <v>43</v>
      </c>
      <c r="T11" s="5">
        <v>51.86</v>
      </c>
      <c r="U11" s="5" t="s">
        <v>41</v>
      </c>
      <c r="V11" s="5">
        <v>60.47</v>
      </c>
      <c r="W11" s="5" t="s">
        <v>300</v>
      </c>
      <c r="X11" s="5">
        <v>62.27</v>
      </c>
      <c r="Y11" s="5" t="s">
        <v>43</v>
      </c>
      <c r="Z11" s="74">
        <v>39.770000000000003</v>
      </c>
      <c r="AA11" s="74" t="s">
        <v>48</v>
      </c>
      <c r="AB11" s="5">
        <v>62.24</v>
      </c>
      <c r="AC11" s="6" t="s">
        <v>242</v>
      </c>
      <c r="AD11" s="74">
        <v>37.880000000000003</v>
      </c>
      <c r="AE11" s="98" t="s">
        <v>42</v>
      </c>
      <c r="AF11" s="5">
        <v>52.38</v>
      </c>
      <c r="AG11" s="6" t="s">
        <v>51</v>
      </c>
      <c r="AH11" s="5">
        <v>49.31</v>
      </c>
      <c r="AI11" s="6" t="s">
        <v>300</v>
      </c>
      <c r="AJ11" s="74">
        <v>40.53</v>
      </c>
      <c r="AK11" s="98" t="s">
        <v>50</v>
      </c>
      <c r="AL11" s="85"/>
      <c r="AM11" s="24"/>
      <c r="AN11" s="24"/>
      <c r="AO11" s="24"/>
      <c r="AP11" s="24"/>
      <c r="AQ11" s="24"/>
      <c r="AR11" s="24"/>
      <c r="AS11" s="24"/>
      <c r="AT11" s="24"/>
      <c r="AU11" s="24"/>
      <c r="AV11" s="24"/>
    </row>
    <row r="12" spans="1:48" s="8" customFormat="1">
      <c r="A12" s="2">
        <v>10</v>
      </c>
      <c r="B12" s="61" t="s">
        <v>80</v>
      </c>
      <c r="C12" s="61" t="s">
        <v>81</v>
      </c>
      <c r="D12" s="79" t="s">
        <v>48</v>
      </c>
      <c r="E12" s="9">
        <v>10</v>
      </c>
      <c r="F12" s="45">
        <f>SUM(H12:AM12)-(P12+Z12+0)</f>
        <v>549.25999999999988</v>
      </c>
      <c r="G12" s="47">
        <f t="shared" si="0"/>
        <v>54.925999999999988</v>
      </c>
      <c r="H12" s="5">
        <v>48.96</v>
      </c>
      <c r="I12" s="5" t="s">
        <v>83</v>
      </c>
      <c r="J12" s="5">
        <v>55.47</v>
      </c>
      <c r="K12" s="5" t="s">
        <v>83</v>
      </c>
      <c r="L12" s="5"/>
      <c r="M12" s="5"/>
      <c r="N12" s="5" t="s">
        <v>253</v>
      </c>
      <c r="O12" s="5"/>
      <c r="P12" s="74">
        <v>47.73</v>
      </c>
      <c r="Q12" s="74" t="s">
        <v>37</v>
      </c>
      <c r="R12" s="5" t="s">
        <v>253</v>
      </c>
      <c r="S12" s="5"/>
      <c r="T12" s="5">
        <v>53.79</v>
      </c>
      <c r="U12" s="5" t="s">
        <v>173</v>
      </c>
      <c r="V12" s="5">
        <v>57.71</v>
      </c>
      <c r="W12" s="5" t="s">
        <v>82</v>
      </c>
      <c r="X12" s="5">
        <v>59.09</v>
      </c>
      <c r="Y12" s="5" t="s">
        <v>55</v>
      </c>
      <c r="Z12" s="74">
        <v>39.770000000000003</v>
      </c>
      <c r="AA12" s="74" t="s">
        <v>44</v>
      </c>
      <c r="AB12" s="5">
        <v>59.64</v>
      </c>
      <c r="AC12" s="6" t="s">
        <v>82</v>
      </c>
      <c r="AD12" s="5">
        <v>57.77</v>
      </c>
      <c r="AE12" s="6" t="s">
        <v>300</v>
      </c>
      <c r="AF12" s="5">
        <v>49.4</v>
      </c>
      <c r="AG12" s="6" t="s">
        <v>173</v>
      </c>
      <c r="AH12" s="5">
        <v>48.15</v>
      </c>
      <c r="AI12" s="6" t="s">
        <v>82</v>
      </c>
      <c r="AJ12" s="5">
        <v>59.28</v>
      </c>
      <c r="AK12" s="6" t="s">
        <v>87</v>
      </c>
      <c r="AL12" s="85"/>
      <c r="AM12" s="24"/>
      <c r="AN12" s="24"/>
      <c r="AO12" s="24"/>
      <c r="AP12" s="24"/>
      <c r="AQ12" s="24"/>
      <c r="AR12" s="24"/>
      <c r="AS12" s="24"/>
      <c r="AT12" s="24"/>
      <c r="AU12" s="24"/>
      <c r="AV12" s="24"/>
    </row>
    <row r="13" spans="1:48" s="8" customFormat="1">
      <c r="A13" s="2">
        <v>11</v>
      </c>
      <c r="B13" s="61" t="s">
        <v>129</v>
      </c>
      <c r="C13" s="61" t="s">
        <v>40</v>
      </c>
      <c r="D13" s="79" t="s">
        <v>33</v>
      </c>
      <c r="E13" s="24">
        <v>10</v>
      </c>
      <c r="F13" s="45">
        <f>SUM(H13:AM13)-(0+0)</f>
        <v>539.49</v>
      </c>
      <c r="G13" s="47">
        <f t="shared" si="0"/>
        <v>53.948999999999998</v>
      </c>
      <c r="H13" s="24"/>
      <c r="I13" s="24"/>
      <c r="J13" s="13">
        <v>59.38</v>
      </c>
      <c r="K13" s="24" t="s">
        <v>45</v>
      </c>
      <c r="L13" s="24">
        <v>57.95</v>
      </c>
      <c r="M13" s="24" t="s">
        <v>45</v>
      </c>
      <c r="N13" s="13">
        <v>49.38</v>
      </c>
      <c r="O13" s="24" t="s">
        <v>38</v>
      </c>
      <c r="P13" s="5">
        <v>42.56</v>
      </c>
      <c r="Q13" s="5" t="s">
        <v>38</v>
      </c>
      <c r="R13" s="5">
        <v>56.48</v>
      </c>
      <c r="S13" s="5" t="s">
        <v>194</v>
      </c>
      <c r="T13" s="5" t="s">
        <v>253</v>
      </c>
      <c r="U13" s="5"/>
      <c r="V13" s="5">
        <v>65</v>
      </c>
      <c r="W13" s="5" t="s">
        <v>301</v>
      </c>
      <c r="X13" s="5" t="s">
        <v>253</v>
      </c>
      <c r="Y13" s="5"/>
      <c r="Z13" s="5">
        <v>39.39</v>
      </c>
      <c r="AA13" s="5" t="s">
        <v>38</v>
      </c>
      <c r="AB13" s="5">
        <v>54.95</v>
      </c>
      <c r="AC13" s="6" t="s">
        <v>31</v>
      </c>
      <c r="AD13" s="5">
        <v>63.07</v>
      </c>
      <c r="AE13" s="6" t="s">
        <v>194</v>
      </c>
      <c r="AF13" s="5" t="s">
        <v>253</v>
      </c>
      <c r="AG13" s="6"/>
      <c r="AH13" s="5" t="s">
        <v>253</v>
      </c>
      <c r="AI13" s="6"/>
      <c r="AJ13" s="5">
        <v>51.33</v>
      </c>
      <c r="AK13" s="6" t="s">
        <v>245</v>
      </c>
      <c r="AL13" s="85"/>
      <c r="AM13" s="24"/>
      <c r="AN13" s="24"/>
      <c r="AO13" s="24"/>
      <c r="AP13" s="24"/>
      <c r="AQ13" s="24"/>
      <c r="AR13" s="24"/>
      <c r="AS13" s="24"/>
      <c r="AT13" s="24"/>
      <c r="AU13" s="24"/>
      <c r="AV13" s="24"/>
    </row>
    <row r="14" spans="1:48" s="8" customFormat="1">
      <c r="A14" s="2">
        <v>12</v>
      </c>
      <c r="B14" s="58" t="s">
        <v>78</v>
      </c>
      <c r="C14" s="58" t="s">
        <v>203</v>
      </c>
      <c r="D14" s="2" t="s">
        <v>82</v>
      </c>
      <c r="E14" s="24">
        <v>10</v>
      </c>
      <c r="F14" s="45">
        <f>SUM(H14:AM14)-(0+0)</f>
        <v>539.07999999999993</v>
      </c>
      <c r="G14" s="47">
        <f t="shared" si="0"/>
        <v>53.907999999999994</v>
      </c>
      <c r="H14" s="5"/>
      <c r="I14" s="5"/>
      <c r="J14" s="5"/>
      <c r="K14" s="5"/>
      <c r="L14" s="5">
        <v>66.48</v>
      </c>
      <c r="M14" s="5" t="s">
        <v>251</v>
      </c>
      <c r="N14" s="5">
        <v>62.05</v>
      </c>
      <c r="O14" s="106" t="s">
        <v>172</v>
      </c>
      <c r="P14" s="13">
        <v>51.19</v>
      </c>
      <c r="Q14" s="106" t="s">
        <v>172</v>
      </c>
      <c r="R14" s="24" t="s">
        <v>253</v>
      </c>
      <c r="S14" s="24"/>
      <c r="T14" s="13">
        <v>50.76</v>
      </c>
      <c r="U14" s="106" t="s">
        <v>172</v>
      </c>
      <c r="V14" s="13">
        <v>57.71</v>
      </c>
      <c r="W14" s="24" t="s">
        <v>48</v>
      </c>
      <c r="X14" s="5">
        <v>59.38</v>
      </c>
      <c r="Y14" s="5" t="s">
        <v>251</v>
      </c>
      <c r="Z14" s="13">
        <v>44.7</v>
      </c>
      <c r="AA14" s="24" t="s">
        <v>251</v>
      </c>
      <c r="AB14" s="13">
        <v>59.64</v>
      </c>
      <c r="AC14" s="24" t="s">
        <v>48</v>
      </c>
      <c r="AD14" s="24" t="s">
        <v>253</v>
      </c>
      <c r="AE14" s="24"/>
      <c r="AF14" s="24" t="s">
        <v>253</v>
      </c>
      <c r="AG14" s="24"/>
      <c r="AH14" s="13">
        <v>48.15</v>
      </c>
      <c r="AI14" s="24" t="s">
        <v>48</v>
      </c>
      <c r="AJ14" s="13">
        <v>39.020000000000003</v>
      </c>
      <c r="AK14" s="24" t="s">
        <v>56</v>
      </c>
      <c r="AL14" s="86"/>
      <c r="AM14" s="24"/>
      <c r="AN14" s="24"/>
      <c r="AO14" s="24"/>
      <c r="AP14" s="24"/>
      <c r="AQ14" s="24"/>
      <c r="AR14" s="24"/>
      <c r="AS14" s="24"/>
      <c r="AT14" s="24"/>
      <c r="AU14" s="24"/>
      <c r="AV14" s="24"/>
    </row>
    <row r="15" spans="1:48" s="8" customFormat="1">
      <c r="A15" s="2">
        <v>13</v>
      </c>
      <c r="B15" s="61" t="s">
        <v>39</v>
      </c>
      <c r="C15" s="61" t="s">
        <v>66</v>
      </c>
      <c r="D15" s="79" t="s">
        <v>42</v>
      </c>
      <c r="E15" s="24">
        <v>10</v>
      </c>
      <c r="F15" s="45">
        <f>SUM(H15:AM15)-(V15+AD15+AJ15)</f>
        <v>511.43</v>
      </c>
      <c r="G15" s="47">
        <f t="shared" si="0"/>
        <v>51.143000000000001</v>
      </c>
      <c r="H15" s="13">
        <v>51.3</v>
      </c>
      <c r="I15" s="5" t="s">
        <v>44</v>
      </c>
      <c r="J15" s="5">
        <v>44.27</v>
      </c>
      <c r="K15" s="5" t="s">
        <v>41</v>
      </c>
      <c r="L15" s="5">
        <v>55.97</v>
      </c>
      <c r="M15" s="5" t="s">
        <v>43</v>
      </c>
      <c r="N15" s="5">
        <v>49.09</v>
      </c>
      <c r="O15" s="5" t="s">
        <v>44</v>
      </c>
      <c r="P15" s="5" t="s">
        <v>253</v>
      </c>
      <c r="Q15" s="5"/>
      <c r="R15" s="5" t="s">
        <v>253</v>
      </c>
      <c r="S15" s="5"/>
      <c r="T15" s="5">
        <v>53.6</v>
      </c>
      <c r="U15" s="5" t="s">
        <v>27</v>
      </c>
      <c r="V15" s="74">
        <v>43.96</v>
      </c>
      <c r="W15" s="74" t="s">
        <v>67</v>
      </c>
      <c r="X15" s="11">
        <v>57.5</v>
      </c>
      <c r="Y15" s="8" t="s">
        <v>41</v>
      </c>
      <c r="Z15" s="5">
        <v>45.45</v>
      </c>
      <c r="AA15" s="5" t="s">
        <v>27</v>
      </c>
      <c r="AB15" s="5">
        <v>53.39</v>
      </c>
      <c r="AC15" s="6" t="s">
        <v>41</v>
      </c>
      <c r="AD15" s="74">
        <v>37.880000000000003</v>
      </c>
      <c r="AE15" s="98" t="s">
        <v>44</v>
      </c>
      <c r="AF15" s="5">
        <v>47.62</v>
      </c>
      <c r="AG15" s="6" t="s">
        <v>41</v>
      </c>
      <c r="AH15" s="5">
        <v>53.24</v>
      </c>
      <c r="AI15" s="6" t="s">
        <v>27</v>
      </c>
      <c r="AJ15" s="5">
        <v>44.7</v>
      </c>
      <c r="AK15" s="6" t="s">
        <v>67</v>
      </c>
      <c r="AL15" s="85"/>
      <c r="AM15" s="24"/>
      <c r="AN15" s="24"/>
      <c r="AO15" s="24"/>
      <c r="AP15" s="24"/>
      <c r="AQ15" s="24"/>
      <c r="AR15" s="24"/>
      <c r="AS15" s="24"/>
      <c r="AT15" s="24"/>
      <c r="AU15" s="24"/>
      <c r="AV15" s="24"/>
    </row>
    <row r="16" spans="1:48" s="8" customFormat="1">
      <c r="A16" s="2">
        <v>14</v>
      </c>
      <c r="B16" s="61" t="s">
        <v>53</v>
      </c>
      <c r="C16" s="61" t="s">
        <v>54</v>
      </c>
      <c r="D16" s="79" t="s">
        <v>55</v>
      </c>
      <c r="E16" s="9">
        <v>10</v>
      </c>
      <c r="F16" s="45">
        <f>SUM(H16:AM16)-(N16+T16+J16+Z16+AJ16)</f>
        <v>499.64</v>
      </c>
      <c r="G16" s="47">
        <f t="shared" si="0"/>
        <v>49.963999999999999</v>
      </c>
      <c r="H16" s="48">
        <v>52.6</v>
      </c>
      <c r="I16" s="5" t="s">
        <v>51</v>
      </c>
      <c r="J16" s="74">
        <v>42.61</v>
      </c>
      <c r="K16" s="74" t="s">
        <v>56</v>
      </c>
      <c r="L16" s="5">
        <v>45.45</v>
      </c>
      <c r="M16" s="5" t="s">
        <v>51</v>
      </c>
      <c r="N16" s="74">
        <v>40</v>
      </c>
      <c r="O16" s="74" t="s">
        <v>51</v>
      </c>
      <c r="P16" s="13">
        <v>51.62</v>
      </c>
      <c r="Q16" s="24" t="s">
        <v>41</v>
      </c>
      <c r="R16" s="13">
        <v>56.31</v>
      </c>
      <c r="S16" s="24" t="s">
        <v>51</v>
      </c>
      <c r="T16" s="76">
        <v>35.33</v>
      </c>
      <c r="U16" s="75" t="s">
        <v>248</v>
      </c>
      <c r="V16" s="13">
        <v>47.08</v>
      </c>
      <c r="W16" s="24" t="s">
        <v>56</v>
      </c>
      <c r="X16" s="13">
        <v>59.09</v>
      </c>
      <c r="Y16" s="24" t="s">
        <v>48</v>
      </c>
      <c r="Z16" s="76">
        <v>42.05</v>
      </c>
      <c r="AA16" s="75" t="s">
        <v>58</v>
      </c>
      <c r="AB16" s="13">
        <v>48.96</v>
      </c>
      <c r="AC16" s="24" t="s">
        <v>60</v>
      </c>
      <c r="AD16" s="79">
        <v>42.99</v>
      </c>
      <c r="AE16" s="2" t="s">
        <v>57</v>
      </c>
      <c r="AF16" s="13">
        <v>47.62</v>
      </c>
      <c r="AG16" s="24" t="s">
        <v>58</v>
      </c>
      <c r="AH16" s="13">
        <v>47.92</v>
      </c>
      <c r="AI16" s="24" t="s">
        <v>58</v>
      </c>
      <c r="AJ16" s="76">
        <v>37.5</v>
      </c>
      <c r="AK16" s="75" t="s">
        <v>51</v>
      </c>
      <c r="AL16" s="86"/>
      <c r="AM16" s="24"/>
      <c r="AN16" s="24"/>
      <c r="AO16" s="24"/>
      <c r="AP16" s="24"/>
      <c r="AQ16" s="24"/>
      <c r="AR16" s="24"/>
      <c r="AS16" s="24"/>
      <c r="AT16" s="24"/>
      <c r="AU16" s="24"/>
      <c r="AV16" s="24"/>
    </row>
    <row r="17" spans="1:48" s="8" customFormat="1">
      <c r="A17" s="2">
        <v>15</v>
      </c>
      <c r="B17" s="61" t="s">
        <v>78</v>
      </c>
      <c r="C17" s="61" t="s">
        <v>79</v>
      </c>
      <c r="D17" s="79" t="s">
        <v>51</v>
      </c>
      <c r="E17" s="9">
        <v>10</v>
      </c>
      <c r="F17" s="45">
        <f>SUM(H17:AM17)-(N17+AJ17)</f>
        <v>492.86</v>
      </c>
      <c r="G17" s="47">
        <f t="shared" si="0"/>
        <v>49.286000000000001</v>
      </c>
      <c r="H17" s="5">
        <v>52.6</v>
      </c>
      <c r="I17" s="5" t="s">
        <v>55</v>
      </c>
      <c r="J17" s="5"/>
      <c r="K17" s="5"/>
      <c r="L17" s="5">
        <v>45.45</v>
      </c>
      <c r="M17" s="5" t="s">
        <v>55</v>
      </c>
      <c r="N17" s="74">
        <v>40</v>
      </c>
      <c r="O17" s="74" t="s">
        <v>55</v>
      </c>
      <c r="P17" s="5"/>
      <c r="Q17" s="5"/>
      <c r="R17" s="5">
        <v>56.31</v>
      </c>
      <c r="S17" s="5" t="s">
        <v>55</v>
      </c>
      <c r="T17" s="5">
        <v>59.09</v>
      </c>
      <c r="U17" s="5" t="s">
        <v>57</v>
      </c>
      <c r="V17" s="5">
        <v>40</v>
      </c>
      <c r="W17" s="5" t="s">
        <v>57</v>
      </c>
      <c r="X17" s="5">
        <v>39.380000000000003</v>
      </c>
      <c r="Y17" s="5" t="s">
        <v>57</v>
      </c>
      <c r="Z17" s="5" t="s">
        <v>253</v>
      </c>
      <c r="AA17" s="5"/>
      <c r="AB17" s="5">
        <v>35.42</v>
      </c>
      <c r="AC17" s="6" t="s">
        <v>58</v>
      </c>
      <c r="AD17" s="5">
        <v>54.36</v>
      </c>
      <c r="AE17" s="6" t="s">
        <v>60</v>
      </c>
      <c r="AF17" s="5">
        <v>52.38</v>
      </c>
      <c r="AG17" s="6" t="s">
        <v>44</v>
      </c>
      <c r="AH17" s="5">
        <v>57.87</v>
      </c>
      <c r="AI17" s="6" t="s">
        <v>52</v>
      </c>
      <c r="AJ17" s="74">
        <v>37.5</v>
      </c>
      <c r="AK17" s="98" t="s">
        <v>55</v>
      </c>
      <c r="AL17" s="85"/>
      <c r="AM17" s="24"/>
      <c r="AN17" s="24"/>
      <c r="AO17" s="24"/>
      <c r="AP17" s="24"/>
      <c r="AQ17" s="24"/>
      <c r="AR17" s="24"/>
      <c r="AS17" s="24"/>
      <c r="AT17" s="24"/>
      <c r="AU17" s="24"/>
      <c r="AV17" s="24"/>
    </row>
    <row r="18" spans="1:48" s="8" customFormat="1">
      <c r="A18" s="2">
        <v>16</v>
      </c>
      <c r="B18" s="61" t="s">
        <v>80</v>
      </c>
      <c r="C18" s="61" t="s">
        <v>120</v>
      </c>
      <c r="D18" s="79" t="s">
        <v>116</v>
      </c>
      <c r="E18" s="9">
        <v>10</v>
      </c>
      <c r="F18" s="45">
        <f>SUM(H18:AM18)-(T18+L18+Z18+AH18)</f>
        <v>483.80999999999995</v>
      </c>
      <c r="G18" s="47">
        <f t="shared" si="0"/>
        <v>48.380999999999993</v>
      </c>
      <c r="H18" s="6"/>
      <c r="I18" s="5"/>
      <c r="J18" s="5">
        <v>44.6</v>
      </c>
      <c r="K18" s="5" t="s">
        <v>117</v>
      </c>
      <c r="L18" s="74">
        <v>42.9</v>
      </c>
      <c r="M18" s="74" t="s">
        <v>117</v>
      </c>
      <c r="N18" s="5">
        <v>46.82</v>
      </c>
      <c r="O18" s="5" t="s">
        <v>288</v>
      </c>
      <c r="P18" s="5">
        <v>45.13</v>
      </c>
      <c r="Q18" s="106" t="s">
        <v>118</v>
      </c>
      <c r="R18" s="5">
        <v>46.97</v>
      </c>
      <c r="S18" s="106" t="s">
        <v>118</v>
      </c>
      <c r="T18" s="74">
        <v>31.25</v>
      </c>
      <c r="U18" s="74" t="s">
        <v>118</v>
      </c>
      <c r="V18" s="5">
        <v>46.25</v>
      </c>
      <c r="W18" s="106" t="s">
        <v>118</v>
      </c>
      <c r="X18" s="5">
        <v>60</v>
      </c>
      <c r="Y18" s="5" t="s">
        <v>115</v>
      </c>
      <c r="Z18" s="74">
        <v>32.770000000000003</v>
      </c>
      <c r="AA18" s="74" t="s">
        <v>115</v>
      </c>
      <c r="AB18" s="5">
        <v>44.79</v>
      </c>
      <c r="AC18" s="6" t="s">
        <v>115</v>
      </c>
      <c r="AD18" s="5">
        <v>46.02</v>
      </c>
      <c r="AE18" s="6" t="s">
        <v>115</v>
      </c>
      <c r="AF18" s="13">
        <v>54.56</v>
      </c>
      <c r="AG18" s="8" t="s">
        <v>115</v>
      </c>
      <c r="AH18" s="74">
        <v>37.96</v>
      </c>
      <c r="AI18" s="98" t="s">
        <v>230</v>
      </c>
      <c r="AJ18" s="5">
        <v>48.67</v>
      </c>
      <c r="AK18" s="6" t="s">
        <v>57</v>
      </c>
      <c r="AL18" s="85"/>
      <c r="AM18" s="24"/>
      <c r="AN18" s="24"/>
      <c r="AO18" s="24"/>
      <c r="AP18" s="24"/>
      <c r="AQ18" s="24"/>
      <c r="AR18" s="24"/>
      <c r="AS18" s="24"/>
      <c r="AT18" s="24"/>
      <c r="AU18" s="24"/>
      <c r="AV18" s="24"/>
    </row>
    <row r="19" spans="1:48" s="8" customFormat="1">
      <c r="A19" s="2">
        <v>17</v>
      </c>
      <c r="B19" s="49" t="s">
        <v>121</v>
      </c>
      <c r="C19" s="49" t="s">
        <v>122</v>
      </c>
      <c r="D19" s="24" t="s">
        <v>18</v>
      </c>
      <c r="E19" s="24">
        <v>8</v>
      </c>
      <c r="F19" s="45">
        <f>SUM(H19:AM19)-(R19+AF19)</f>
        <v>462.02</v>
      </c>
      <c r="G19" s="47">
        <f t="shared" si="0"/>
        <v>57.752499999999998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74">
        <v>44.7</v>
      </c>
      <c r="S19" s="74" t="s">
        <v>123</v>
      </c>
      <c r="T19" s="9">
        <v>62.6</v>
      </c>
      <c r="U19" s="5" t="s">
        <v>123</v>
      </c>
      <c r="V19" s="5">
        <v>56.25</v>
      </c>
      <c r="W19" s="5" t="s">
        <v>59</v>
      </c>
      <c r="X19" s="5">
        <v>52.27</v>
      </c>
      <c r="Y19" s="5" t="s">
        <v>239</v>
      </c>
      <c r="Z19" s="5">
        <v>58.71</v>
      </c>
      <c r="AA19" s="5" t="s">
        <v>123</v>
      </c>
      <c r="AB19" s="5">
        <v>52.34</v>
      </c>
      <c r="AC19" s="6" t="s">
        <v>45</v>
      </c>
      <c r="AD19" s="5">
        <v>57.95</v>
      </c>
      <c r="AE19" s="6" t="s">
        <v>123</v>
      </c>
      <c r="AF19" s="74">
        <v>46.43</v>
      </c>
      <c r="AG19" s="98" t="s">
        <v>123</v>
      </c>
      <c r="AH19" s="5">
        <v>63.19</v>
      </c>
      <c r="AI19" s="6" t="s">
        <v>123</v>
      </c>
      <c r="AJ19" s="5">
        <v>58.71</v>
      </c>
      <c r="AK19" s="6" t="s">
        <v>45</v>
      </c>
      <c r="AL19" s="85"/>
      <c r="AM19" s="24"/>
      <c r="AN19" s="24"/>
      <c r="AO19" s="24"/>
      <c r="AP19" s="24"/>
      <c r="AQ19" s="24"/>
      <c r="AR19" s="24"/>
      <c r="AS19" s="24"/>
      <c r="AT19" s="24"/>
      <c r="AU19" s="24"/>
      <c r="AV19" s="24"/>
    </row>
    <row r="20" spans="1:48" s="8" customFormat="1">
      <c r="A20" s="2">
        <v>18</v>
      </c>
      <c r="B20" s="61" t="s">
        <v>62</v>
      </c>
      <c r="C20" s="61" t="s">
        <v>63</v>
      </c>
      <c r="D20" s="79" t="s">
        <v>58</v>
      </c>
      <c r="E20" s="9">
        <v>10</v>
      </c>
      <c r="F20" s="45">
        <f>SUM(H20:AM20)-(J20+P20+V20+AD20+AJ20)</f>
        <v>458.53999999999996</v>
      </c>
      <c r="G20" s="47">
        <f t="shared" si="0"/>
        <v>45.853999999999999</v>
      </c>
      <c r="H20" s="5">
        <v>58.07</v>
      </c>
      <c r="I20" s="106" t="s">
        <v>88</v>
      </c>
      <c r="J20" s="74">
        <v>36.36</v>
      </c>
      <c r="K20" s="74" t="s">
        <v>88</v>
      </c>
      <c r="L20" s="5">
        <v>46.59</v>
      </c>
      <c r="M20" s="106" t="s">
        <v>88</v>
      </c>
      <c r="N20" s="5">
        <v>42.92</v>
      </c>
      <c r="O20" s="106" t="s">
        <v>57</v>
      </c>
      <c r="P20" s="74">
        <v>38.31</v>
      </c>
      <c r="Q20" s="74" t="s">
        <v>57</v>
      </c>
      <c r="R20" s="5">
        <v>39.81</v>
      </c>
      <c r="S20" s="106" t="s">
        <v>57</v>
      </c>
      <c r="T20" s="5">
        <v>47.73</v>
      </c>
      <c r="U20" s="106" t="s">
        <v>60</v>
      </c>
      <c r="V20" s="74">
        <v>38.96</v>
      </c>
      <c r="W20" s="74" t="s">
        <v>60</v>
      </c>
      <c r="X20" s="5">
        <v>43.64</v>
      </c>
      <c r="Y20" s="106" t="s">
        <v>60</v>
      </c>
      <c r="Z20" s="5">
        <v>42.05</v>
      </c>
      <c r="AA20" s="5" t="s">
        <v>55</v>
      </c>
      <c r="AB20" s="5">
        <v>42.19</v>
      </c>
      <c r="AC20" s="10" t="s">
        <v>51</v>
      </c>
      <c r="AD20" s="74">
        <v>39.020000000000003</v>
      </c>
      <c r="AE20" s="124" t="s">
        <v>88</v>
      </c>
      <c r="AF20" s="5">
        <v>47.62</v>
      </c>
      <c r="AG20" s="10" t="s">
        <v>55</v>
      </c>
      <c r="AH20" s="5">
        <v>47.92</v>
      </c>
      <c r="AI20" s="10" t="s">
        <v>55</v>
      </c>
      <c r="AJ20" s="74">
        <v>37.31</v>
      </c>
      <c r="AK20" s="98" t="s">
        <v>52</v>
      </c>
      <c r="AL20" s="85"/>
      <c r="AM20" s="24"/>
      <c r="AN20" s="24"/>
      <c r="AO20" s="24"/>
      <c r="AP20" s="24"/>
      <c r="AQ20" s="24"/>
      <c r="AR20" s="24"/>
      <c r="AS20" s="24"/>
      <c r="AT20" s="24"/>
      <c r="AU20" s="24"/>
      <c r="AV20" s="24"/>
    </row>
    <row r="21" spans="1:48" s="8" customFormat="1">
      <c r="A21" s="2">
        <v>19</v>
      </c>
      <c r="B21" s="61" t="s">
        <v>84</v>
      </c>
      <c r="C21" s="61" t="s">
        <v>85</v>
      </c>
      <c r="D21" s="79" t="s">
        <v>60</v>
      </c>
      <c r="E21" s="9">
        <v>10</v>
      </c>
      <c r="F21" s="45">
        <f>SUM(H21:AM21)-(AF21+AH21)</f>
        <v>450.96</v>
      </c>
      <c r="G21" s="47">
        <f t="shared" si="0"/>
        <v>45.095999999999997</v>
      </c>
      <c r="H21" s="5">
        <v>37.5</v>
      </c>
      <c r="I21" s="5" t="s">
        <v>57</v>
      </c>
      <c r="J21" s="5"/>
      <c r="K21" s="5"/>
      <c r="L21" s="5">
        <v>42.9</v>
      </c>
      <c r="M21" s="5" t="s">
        <v>57</v>
      </c>
      <c r="N21" s="5">
        <v>43.41</v>
      </c>
      <c r="O21" s="5" t="s">
        <v>88</v>
      </c>
      <c r="P21" s="5" t="s">
        <v>253</v>
      </c>
      <c r="Q21" s="5"/>
      <c r="R21" s="5">
        <v>50.51</v>
      </c>
      <c r="S21" s="5" t="s">
        <v>88</v>
      </c>
      <c r="T21" s="5">
        <v>47.73</v>
      </c>
      <c r="U21" s="5" t="s">
        <v>58</v>
      </c>
      <c r="V21" s="5">
        <v>38.96</v>
      </c>
      <c r="W21" s="5" t="s">
        <v>58</v>
      </c>
      <c r="X21" s="5">
        <v>43.64</v>
      </c>
      <c r="Y21" s="5" t="s">
        <v>58</v>
      </c>
      <c r="Z21" s="5" t="s">
        <v>253</v>
      </c>
      <c r="AA21" s="5"/>
      <c r="AB21" s="5">
        <v>48.96</v>
      </c>
      <c r="AC21" s="6" t="s">
        <v>55</v>
      </c>
      <c r="AD21" s="5">
        <v>54.36</v>
      </c>
      <c r="AE21" s="6" t="s">
        <v>51</v>
      </c>
      <c r="AF21" s="74">
        <v>33.93</v>
      </c>
      <c r="AG21" s="98" t="s">
        <v>59</v>
      </c>
      <c r="AH21" s="74">
        <v>40.74</v>
      </c>
      <c r="AI21" s="98" t="s">
        <v>88</v>
      </c>
      <c r="AJ21" s="5">
        <v>42.99</v>
      </c>
      <c r="AK21" s="6" t="s">
        <v>88</v>
      </c>
      <c r="AL21" s="85"/>
      <c r="AM21" s="24"/>
      <c r="AN21" s="24"/>
      <c r="AO21" s="24"/>
      <c r="AP21" s="24"/>
      <c r="AQ21" s="24"/>
      <c r="AR21" s="24"/>
      <c r="AS21" s="24"/>
      <c r="AT21" s="24"/>
      <c r="AU21" s="24"/>
      <c r="AV21" s="24"/>
    </row>
    <row r="22" spans="1:48" s="8" customFormat="1">
      <c r="A22" s="2">
        <v>20</v>
      </c>
      <c r="B22" s="61" t="s">
        <v>68</v>
      </c>
      <c r="C22" s="61" t="s">
        <v>69</v>
      </c>
      <c r="D22" s="79" t="s">
        <v>57</v>
      </c>
      <c r="E22" s="9">
        <v>10</v>
      </c>
      <c r="F22" s="45">
        <f>SUM(H22:AM22)-(H22+0)</f>
        <v>444.07</v>
      </c>
      <c r="G22" s="47">
        <f t="shared" si="0"/>
        <v>44.406999999999996</v>
      </c>
      <c r="H22" s="74">
        <v>37.5</v>
      </c>
      <c r="I22" s="74" t="s">
        <v>60</v>
      </c>
      <c r="J22" s="5"/>
      <c r="K22" s="5"/>
      <c r="L22" s="5">
        <v>42.9</v>
      </c>
      <c r="M22" s="5" t="s">
        <v>60</v>
      </c>
      <c r="N22" s="5">
        <v>42.92</v>
      </c>
      <c r="O22" s="106" t="s">
        <v>58</v>
      </c>
      <c r="P22" s="5">
        <v>38.31</v>
      </c>
      <c r="Q22" s="106" t="s">
        <v>58</v>
      </c>
      <c r="R22" s="5">
        <v>39.81</v>
      </c>
      <c r="S22" s="106" t="s">
        <v>58</v>
      </c>
      <c r="T22" s="5">
        <v>59.09</v>
      </c>
      <c r="U22" s="106" t="s">
        <v>51</v>
      </c>
      <c r="V22" s="5">
        <v>40</v>
      </c>
      <c r="W22" s="106" t="s">
        <v>51</v>
      </c>
      <c r="X22" s="5">
        <v>39.380000000000003</v>
      </c>
      <c r="Y22" s="106" t="s">
        <v>51</v>
      </c>
      <c r="Z22" s="5" t="s">
        <v>253</v>
      </c>
      <c r="AA22" s="5"/>
      <c r="AB22" s="5">
        <v>50</v>
      </c>
      <c r="AC22" s="6" t="s">
        <v>59</v>
      </c>
      <c r="AD22" s="5">
        <v>42.99</v>
      </c>
      <c r="AE22" s="6" t="s">
        <v>55</v>
      </c>
      <c r="AF22" s="5" t="s">
        <v>253</v>
      </c>
      <c r="AG22" s="6"/>
      <c r="AH22" s="5" t="s">
        <v>253</v>
      </c>
      <c r="AI22" s="6"/>
      <c r="AJ22" s="5">
        <v>48.67</v>
      </c>
      <c r="AK22" s="6" t="s">
        <v>116</v>
      </c>
      <c r="AL22" s="85"/>
      <c r="AM22" s="24"/>
      <c r="AN22" s="24"/>
      <c r="AO22" s="24"/>
      <c r="AP22" s="24"/>
      <c r="AQ22" s="24"/>
      <c r="AR22" s="24"/>
      <c r="AS22" s="24"/>
      <c r="AT22" s="24"/>
      <c r="AU22" s="24"/>
      <c r="AV22" s="24"/>
    </row>
    <row r="23" spans="1:48" s="8" customFormat="1">
      <c r="A23" s="2">
        <v>21</v>
      </c>
      <c r="B23" s="61" t="s">
        <v>109</v>
      </c>
      <c r="C23" s="61" t="s">
        <v>110</v>
      </c>
      <c r="D23" s="79" t="s">
        <v>31</v>
      </c>
      <c r="E23" s="9">
        <v>8</v>
      </c>
      <c r="F23" s="45">
        <f>SUM(H23:AM23)-(0+0)</f>
        <v>442.28</v>
      </c>
      <c r="G23" s="47">
        <f t="shared" si="0"/>
        <v>55.284999999999997</v>
      </c>
      <c r="H23" s="5"/>
      <c r="I23" s="5"/>
      <c r="J23" s="5">
        <v>58.24</v>
      </c>
      <c r="K23" s="106" t="s">
        <v>30</v>
      </c>
      <c r="L23" s="5">
        <v>63.8</v>
      </c>
      <c r="M23" s="106" t="s">
        <v>30</v>
      </c>
      <c r="N23" s="5">
        <v>52.08</v>
      </c>
      <c r="O23" s="5" t="s">
        <v>12</v>
      </c>
      <c r="P23" s="5">
        <v>41.88</v>
      </c>
      <c r="Q23" s="106" t="s">
        <v>30</v>
      </c>
      <c r="R23" s="5" t="s">
        <v>253</v>
      </c>
      <c r="S23" s="5"/>
      <c r="T23" s="5">
        <v>56.82</v>
      </c>
      <c r="U23" s="5" t="s">
        <v>34</v>
      </c>
      <c r="V23" s="5">
        <v>55.42</v>
      </c>
      <c r="W23" s="5" t="s">
        <v>32</v>
      </c>
      <c r="X23" s="5" t="s">
        <v>253</v>
      </c>
      <c r="Y23" s="5"/>
      <c r="Z23" s="5" t="s">
        <v>253</v>
      </c>
      <c r="AA23" s="5"/>
      <c r="AB23" s="5">
        <v>54.95</v>
      </c>
      <c r="AC23" s="6" t="s">
        <v>33</v>
      </c>
      <c r="AD23" s="5">
        <v>59.09</v>
      </c>
      <c r="AE23" s="6" t="s">
        <v>41</v>
      </c>
      <c r="AF23" s="5" t="s">
        <v>253</v>
      </c>
      <c r="AG23" s="6"/>
      <c r="AH23" s="5" t="s">
        <v>253</v>
      </c>
      <c r="AI23" s="6"/>
      <c r="AJ23" s="5"/>
      <c r="AK23" s="6"/>
      <c r="AL23" s="85"/>
      <c r="AM23" s="24"/>
      <c r="AN23" s="24"/>
      <c r="AO23" s="24"/>
      <c r="AP23" s="24"/>
      <c r="AQ23" s="24"/>
      <c r="AR23" s="24"/>
      <c r="AS23" s="24"/>
      <c r="AT23" s="24"/>
      <c r="AU23" s="24"/>
      <c r="AV23" s="24"/>
    </row>
    <row r="24" spans="1:48" s="8" customFormat="1">
      <c r="A24" s="2">
        <v>22</v>
      </c>
      <c r="B24" s="61" t="s">
        <v>138</v>
      </c>
      <c r="C24" s="61" t="s">
        <v>139</v>
      </c>
      <c r="D24" s="79" t="s">
        <v>88</v>
      </c>
      <c r="E24" s="9">
        <v>10</v>
      </c>
      <c r="F24" s="45">
        <f>SUM(H24:AM24)-(0+0)</f>
        <v>439.06</v>
      </c>
      <c r="G24" s="47">
        <f t="shared" si="0"/>
        <v>43.905999999999999</v>
      </c>
      <c r="H24" s="12">
        <v>58.07</v>
      </c>
      <c r="I24" s="106" t="s">
        <v>58</v>
      </c>
      <c r="J24" s="5">
        <v>36.36</v>
      </c>
      <c r="K24" s="106" t="s">
        <v>58</v>
      </c>
      <c r="L24" s="5">
        <v>46.59</v>
      </c>
      <c r="M24" s="106" t="s">
        <v>58</v>
      </c>
      <c r="N24" s="5">
        <v>43.41</v>
      </c>
      <c r="O24" s="5" t="s">
        <v>60</v>
      </c>
      <c r="P24" s="5" t="s">
        <v>253</v>
      </c>
      <c r="Q24" s="5"/>
      <c r="R24" s="5">
        <v>50.51</v>
      </c>
      <c r="S24" s="5" t="s">
        <v>60</v>
      </c>
      <c r="T24" s="5">
        <v>38.450000000000003</v>
      </c>
      <c r="U24" s="5" t="s">
        <v>288</v>
      </c>
      <c r="V24" s="5">
        <v>42.92</v>
      </c>
      <c r="W24" s="5" t="s">
        <v>288</v>
      </c>
      <c r="X24" s="5" t="s">
        <v>253</v>
      </c>
      <c r="Y24" s="5"/>
      <c r="Z24" s="5" t="s">
        <v>253</v>
      </c>
      <c r="AA24" s="5"/>
      <c r="AB24" s="5" t="s">
        <v>253</v>
      </c>
      <c r="AC24" s="6"/>
      <c r="AD24" s="5">
        <v>39.020000000000003</v>
      </c>
      <c r="AE24" s="6" t="s">
        <v>58</v>
      </c>
      <c r="AF24" s="5" t="s">
        <v>253</v>
      </c>
      <c r="AG24" s="6"/>
      <c r="AH24" s="5">
        <v>40.74</v>
      </c>
      <c r="AI24" s="6" t="s">
        <v>60</v>
      </c>
      <c r="AJ24" s="5">
        <v>42.99</v>
      </c>
      <c r="AK24" s="6" t="s">
        <v>60</v>
      </c>
      <c r="AL24" s="86"/>
      <c r="AM24" s="24"/>
      <c r="AN24" s="24"/>
      <c r="AO24" s="24"/>
      <c r="AP24" s="24"/>
      <c r="AQ24" s="24"/>
      <c r="AR24" s="24"/>
      <c r="AS24" s="24"/>
      <c r="AT24" s="24"/>
      <c r="AU24" s="24"/>
      <c r="AV24" s="24"/>
    </row>
    <row r="25" spans="1:48" s="8" customFormat="1">
      <c r="A25" s="2">
        <v>23</v>
      </c>
      <c r="B25" s="61" t="s">
        <v>151</v>
      </c>
      <c r="C25" s="61" t="s">
        <v>152</v>
      </c>
      <c r="D25" s="79" t="s">
        <v>32</v>
      </c>
      <c r="E25" s="9">
        <v>8</v>
      </c>
      <c r="F25" s="45">
        <f>SUM(H25:AM25)-(AB25+0)</f>
        <v>390.54</v>
      </c>
      <c r="G25" s="47">
        <f t="shared" si="0"/>
        <v>48.817500000000003</v>
      </c>
      <c r="H25" s="5"/>
      <c r="I25" s="5"/>
      <c r="J25" s="5"/>
      <c r="K25" s="5"/>
      <c r="L25" s="5"/>
      <c r="M25" s="5"/>
      <c r="N25" s="5"/>
      <c r="O25" s="5"/>
      <c r="P25" s="16"/>
      <c r="Q25" s="16"/>
      <c r="R25" s="5"/>
      <c r="S25" s="5"/>
      <c r="T25" s="5">
        <v>63.07</v>
      </c>
      <c r="U25" s="5" t="s">
        <v>30</v>
      </c>
      <c r="V25" s="5">
        <v>55.42</v>
      </c>
      <c r="W25" s="5" t="s">
        <v>31</v>
      </c>
      <c r="X25" s="5">
        <v>53.64</v>
      </c>
      <c r="Y25" s="5" t="s">
        <v>30</v>
      </c>
      <c r="Z25" s="5">
        <v>49.81</v>
      </c>
      <c r="AA25" s="5" t="s">
        <v>34</v>
      </c>
      <c r="AB25" s="74">
        <v>53.13</v>
      </c>
      <c r="AC25" s="98" t="s">
        <v>30</v>
      </c>
      <c r="AD25" s="5" t="s">
        <v>253</v>
      </c>
      <c r="AE25" s="6"/>
      <c r="AF25" s="5">
        <v>63.99</v>
      </c>
      <c r="AG25" s="6" t="s">
        <v>12</v>
      </c>
      <c r="AH25" s="13">
        <v>49.31</v>
      </c>
      <c r="AI25" s="8" t="s">
        <v>12</v>
      </c>
      <c r="AJ25" s="5">
        <v>55.3</v>
      </c>
      <c r="AK25" s="6" t="s">
        <v>30</v>
      </c>
      <c r="AL25" s="86"/>
      <c r="AM25" s="24"/>
      <c r="AN25" s="24"/>
      <c r="AO25" s="24"/>
      <c r="AP25" s="24"/>
      <c r="AQ25" s="24"/>
      <c r="AR25" s="24"/>
      <c r="AS25" s="24"/>
      <c r="AT25" s="24"/>
      <c r="AU25" s="24"/>
      <c r="AV25" s="24"/>
    </row>
    <row r="26" spans="1:48" s="8" customFormat="1">
      <c r="A26" s="2">
        <v>24</v>
      </c>
      <c r="B26" s="61" t="s">
        <v>100</v>
      </c>
      <c r="C26" s="61" t="s">
        <v>101</v>
      </c>
      <c r="D26" s="79" t="s">
        <v>59</v>
      </c>
      <c r="E26" s="9">
        <v>9</v>
      </c>
      <c r="F26" s="45">
        <f>SUM(H26:AM26)-(0+0)</f>
        <v>386.49</v>
      </c>
      <c r="G26" s="47">
        <f t="shared" si="0"/>
        <v>42.943333333333335</v>
      </c>
      <c r="H26" s="5">
        <v>41.93</v>
      </c>
      <c r="I26" s="5" t="s">
        <v>108</v>
      </c>
      <c r="J26" s="5">
        <v>43.23</v>
      </c>
      <c r="K26" s="5" t="s">
        <v>108</v>
      </c>
      <c r="L26" s="5">
        <v>34.380000000000003</v>
      </c>
      <c r="M26" s="5" t="s">
        <v>108</v>
      </c>
      <c r="N26" s="5" t="s">
        <v>253</v>
      </c>
      <c r="O26" s="5"/>
      <c r="P26" s="5"/>
      <c r="Q26" s="5"/>
      <c r="R26" s="5" t="s">
        <v>253</v>
      </c>
      <c r="S26" s="5"/>
      <c r="T26" s="5">
        <v>46.69</v>
      </c>
      <c r="U26" s="5" t="s">
        <v>290</v>
      </c>
      <c r="V26" s="5">
        <v>57.71</v>
      </c>
      <c r="W26" s="5" t="s">
        <v>18</v>
      </c>
      <c r="X26" s="5">
        <v>35.630000000000003</v>
      </c>
      <c r="Y26" s="5" t="s">
        <v>290</v>
      </c>
      <c r="Z26" s="5" t="s">
        <v>253</v>
      </c>
      <c r="AA26" s="5"/>
      <c r="AB26" s="5">
        <v>50</v>
      </c>
      <c r="AC26" s="6" t="s">
        <v>57</v>
      </c>
      <c r="AD26" s="5">
        <v>42.99</v>
      </c>
      <c r="AE26" s="6" t="s">
        <v>104</v>
      </c>
      <c r="AF26" s="5">
        <v>33.93</v>
      </c>
      <c r="AG26" s="6" t="s">
        <v>60</v>
      </c>
      <c r="AH26" s="5" t="s">
        <v>253</v>
      </c>
      <c r="AI26" s="6"/>
      <c r="AJ26" s="5"/>
      <c r="AK26" s="6"/>
      <c r="AL26" s="85"/>
      <c r="AM26" s="24"/>
      <c r="AN26" s="24"/>
      <c r="AO26" s="24"/>
      <c r="AP26" s="24"/>
      <c r="AQ26" s="24"/>
      <c r="AR26" s="24"/>
      <c r="AS26" s="24"/>
      <c r="AT26" s="24"/>
      <c r="AU26" s="24"/>
      <c r="AV26" s="24"/>
    </row>
    <row r="27" spans="1:48" s="8" customFormat="1">
      <c r="A27" s="2">
        <v>25</v>
      </c>
      <c r="B27" s="61" t="s">
        <v>105</v>
      </c>
      <c r="C27" s="61" t="s">
        <v>174</v>
      </c>
      <c r="D27" s="79" t="s">
        <v>173</v>
      </c>
      <c r="E27" s="9">
        <v>6</v>
      </c>
      <c r="F27" s="45">
        <f>SUM(H27:AM27)-(H27+0)</f>
        <v>384.22999999999996</v>
      </c>
      <c r="G27" s="47">
        <f t="shared" si="0"/>
        <v>64.038333333333327</v>
      </c>
      <c r="H27" s="74">
        <v>58.07</v>
      </c>
      <c r="I27" s="74" t="s">
        <v>172</v>
      </c>
      <c r="J27" s="5">
        <v>65.06</v>
      </c>
      <c r="K27" s="106" t="s">
        <v>172</v>
      </c>
      <c r="L27" s="5">
        <v>60.42</v>
      </c>
      <c r="M27" s="106" t="s">
        <v>172</v>
      </c>
      <c r="N27" s="5" t="s">
        <v>253</v>
      </c>
      <c r="O27" s="5"/>
      <c r="P27" s="5"/>
      <c r="Q27" s="5"/>
      <c r="R27" s="5">
        <v>59.72</v>
      </c>
      <c r="S27" s="106" t="s">
        <v>172</v>
      </c>
      <c r="T27" s="5">
        <v>53.79</v>
      </c>
      <c r="U27" s="5" t="s">
        <v>48</v>
      </c>
      <c r="V27" s="5" t="s">
        <v>253</v>
      </c>
      <c r="W27" s="5"/>
      <c r="X27" s="5" t="s">
        <v>253</v>
      </c>
      <c r="Y27" s="5"/>
      <c r="Z27" s="5" t="s">
        <v>253</v>
      </c>
      <c r="AA27" s="5"/>
      <c r="AB27" s="5" t="s">
        <v>253</v>
      </c>
      <c r="AC27" s="6"/>
      <c r="AD27" s="5">
        <v>56.82</v>
      </c>
      <c r="AE27" s="6" t="s">
        <v>263</v>
      </c>
      <c r="AF27" s="5">
        <v>49.4</v>
      </c>
      <c r="AG27" s="6" t="s">
        <v>48</v>
      </c>
      <c r="AH27" s="5" t="s">
        <v>253</v>
      </c>
      <c r="AI27" s="6"/>
      <c r="AJ27" s="5">
        <v>39.020000000000003</v>
      </c>
      <c r="AK27" s="6" t="s">
        <v>82</v>
      </c>
      <c r="AL27" s="85"/>
      <c r="AM27" s="24"/>
      <c r="AN27" s="24"/>
      <c r="AO27" s="24"/>
      <c r="AP27" s="24"/>
      <c r="AQ27" s="24"/>
      <c r="AR27" s="24"/>
      <c r="AS27" s="24"/>
      <c r="AT27" s="24"/>
      <c r="AU27" s="24"/>
      <c r="AV27" s="24"/>
    </row>
    <row r="28" spans="1:48" s="8" customFormat="1">
      <c r="A28" s="2">
        <v>26</v>
      </c>
      <c r="B28" s="61" t="s">
        <v>119</v>
      </c>
      <c r="C28" s="61" t="s">
        <v>36</v>
      </c>
      <c r="D28" s="79" t="s">
        <v>21</v>
      </c>
      <c r="E28" s="9">
        <v>6</v>
      </c>
      <c r="F28" s="45">
        <f>SUM(H28:AM28)-(0+0)</f>
        <v>373.90999999999997</v>
      </c>
      <c r="G28" s="47">
        <f t="shared" si="0"/>
        <v>62.318333333333328</v>
      </c>
      <c r="H28" s="5">
        <v>60.42</v>
      </c>
      <c r="I28" s="5" t="s">
        <v>13</v>
      </c>
      <c r="J28" s="5"/>
      <c r="K28" s="5"/>
      <c r="L28" s="5"/>
      <c r="M28" s="5"/>
      <c r="N28" s="5">
        <v>63.54</v>
      </c>
      <c r="O28" s="5" t="s">
        <v>16</v>
      </c>
      <c r="P28" s="5" t="s">
        <v>253</v>
      </c>
      <c r="Q28" s="5"/>
      <c r="R28" s="5" t="s">
        <v>253</v>
      </c>
      <c r="S28" s="5"/>
      <c r="T28" s="5">
        <v>54.96</v>
      </c>
      <c r="U28" s="5" t="s">
        <v>16</v>
      </c>
      <c r="V28" s="5">
        <v>60.83</v>
      </c>
      <c r="W28" s="5" t="s">
        <v>13</v>
      </c>
      <c r="X28" s="5">
        <v>69.77</v>
      </c>
      <c r="Y28" s="5" t="s">
        <v>13</v>
      </c>
      <c r="Z28" s="5" t="s">
        <v>253</v>
      </c>
      <c r="AA28" s="5"/>
      <c r="AB28" s="5" t="s">
        <v>253</v>
      </c>
      <c r="AC28" s="6"/>
      <c r="AD28" s="5" t="s">
        <v>253</v>
      </c>
      <c r="AE28" s="6"/>
      <c r="AF28" s="5" t="s">
        <v>253</v>
      </c>
      <c r="AG28" s="6"/>
      <c r="AH28" s="5" t="s">
        <v>253</v>
      </c>
      <c r="AI28" s="6"/>
      <c r="AJ28" s="5">
        <v>64.39</v>
      </c>
      <c r="AK28" s="6" t="s">
        <v>16</v>
      </c>
      <c r="AL28" s="86"/>
      <c r="AM28" s="24"/>
      <c r="AN28" s="24"/>
      <c r="AO28" s="24"/>
      <c r="AP28" s="24"/>
      <c r="AQ28" s="24"/>
      <c r="AR28" s="24"/>
      <c r="AS28" s="24"/>
      <c r="AT28" s="24"/>
      <c r="AU28" s="24"/>
      <c r="AV28" s="24"/>
    </row>
    <row r="29" spans="1:48" s="8" customFormat="1">
      <c r="A29" s="2">
        <v>27</v>
      </c>
      <c r="B29" s="61" t="s">
        <v>124</v>
      </c>
      <c r="C29" s="61" t="s">
        <v>125</v>
      </c>
      <c r="D29" s="79" t="s">
        <v>87</v>
      </c>
      <c r="E29" s="9">
        <v>7</v>
      </c>
      <c r="F29" s="45">
        <f>SUM(H29:AM29)-(J29+R29+V29+X29+AH29)</f>
        <v>368.19999999999993</v>
      </c>
      <c r="G29" s="47">
        <f t="shared" si="0"/>
        <v>52.599999999999987</v>
      </c>
      <c r="H29" s="5">
        <v>51.56</v>
      </c>
      <c r="I29" s="106" t="s">
        <v>50</v>
      </c>
      <c r="J29" s="74">
        <v>47.4</v>
      </c>
      <c r="K29" s="74" t="s">
        <v>50</v>
      </c>
      <c r="L29" s="5">
        <v>47.44</v>
      </c>
      <c r="M29" s="106" t="s">
        <v>50</v>
      </c>
      <c r="N29" s="5">
        <v>46.88</v>
      </c>
      <c r="O29" s="106" t="s">
        <v>50</v>
      </c>
      <c r="P29" s="5"/>
      <c r="Q29" s="5"/>
      <c r="R29" s="74">
        <v>38.659999999999997</v>
      </c>
      <c r="S29" s="74" t="s">
        <v>245</v>
      </c>
      <c r="T29" s="5">
        <v>55.3</v>
      </c>
      <c r="U29" s="106" t="s">
        <v>245</v>
      </c>
      <c r="V29" s="74">
        <v>30.83</v>
      </c>
      <c r="W29" s="74" t="s">
        <v>245</v>
      </c>
      <c r="X29" s="74">
        <v>44.09</v>
      </c>
      <c r="Y29" s="74" t="s">
        <v>245</v>
      </c>
      <c r="Z29" s="5" t="s">
        <v>253</v>
      </c>
      <c r="AA29" s="5"/>
      <c r="AB29" s="5">
        <v>50</v>
      </c>
      <c r="AC29" s="6" t="s">
        <v>245</v>
      </c>
      <c r="AD29" s="5" t="s">
        <v>325</v>
      </c>
      <c r="AE29" s="6" t="s">
        <v>245</v>
      </c>
      <c r="AF29" s="5">
        <v>57.74</v>
      </c>
      <c r="AG29" s="6" t="s">
        <v>50</v>
      </c>
      <c r="AH29" s="74">
        <v>47.22</v>
      </c>
      <c r="AI29" s="98" t="s">
        <v>50</v>
      </c>
      <c r="AJ29" s="5">
        <v>59.28</v>
      </c>
      <c r="AK29" s="6" t="s">
        <v>48</v>
      </c>
      <c r="AL29" s="85"/>
      <c r="AM29" s="24"/>
      <c r="AN29" s="24"/>
      <c r="AO29" s="24"/>
      <c r="AP29" s="24"/>
      <c r="AQ29" s="24"/>
      <c r="AR29" s="24"/>
      <c r="AS29" s="24"/>
      <c r="AT29" s="24"/>
      <c r="AU29" s="24"/>
      <c r="AV29" s="24"/>
    </row>
    <row r="30" spans="1:48" s="8" customFormat="1">
      <c r="A30" s="2">
        <v>28</v>
      </c>
      <c r="B30" s="61" t="s">
        <v>98</v>
      </c>
      <c r="C30" s="61" t="s">
        <v>99</v>
      </c>
      <c r="D30" s="79" t="s">
        <v>50</v>
      </c>
      <c r="E30" s="9">
        <v>7</v>
      </c>
      <c r="F30" s="45">
        <f>SUM(H30:AM30)-(J30+N30+X30+AH30)</f>
        <v>361.6699999999999</v>
      </c>
      <c r="G30" s="47">
        <f t="shared" si="0"/>
        <v>51.667142857142842</v>
      </c>
      <c r="H30" s="5">
        <v>51.56</v>
      </c>
      <c r="I30" s="106" t="s">
        <v>87</v>
      </c>
      <c r="J30" s="74">
        <v>47.4</v>
      </c>
      <c r="K30" s="74" t="s">
        <v>87</v>
      </c>
      <c r="L30" s="5">
        <v>47.44</v>
      </c>
      <c r="M30" s="106" t="s">
        <v>87</v>
      </c>
      <c r="N30" s="74">
        <v>46.88</v>
      </c>
      <c r="O30" s="74" t="s">
        <v>87</v>
      </c>
      <c r="P30" s="5"/>
      <c r="Q30" s="5"/>
      <c r="R30" s="5">
        <v>47.98</v>
      </c>
      <c r="S30" s="5" t="s">
        <v>248</v>
      </c>
      <c r="T30" s="5" t="s">
        <v>253</v>
      </c>
      <c r="U30" s="5"/>
      <c r="V30" s="5">
        <v>41.88</v>
      </c>
      <c r="W30" s="5" t="s">
        <v>248</v>
      </c>
      <c r="X30" s="74">
        <v>40.68</v>
      </c>
      <c r="Y30" s="74" t="s">
        <v>248</v>
      </c>
      <c r="Z30" s="5" t="s">
        <v>253</v>
      </c>
      <c r="AA30" s="5"/>
      <c r="AB30" s="5">
        <v>42.19</v>
      </c>
      <c r="AC30" s="6" t="s">
        <v>248</v>
      </c>
      <c r="AD30" s="5">
        <v>32.200000000000003</v>
      </c>
      <c r="AE30" s="6" t="s">
        <v>332</v>
      </c>
      <c r="AF30" s="5">
        <v>57.89</v>
      </c>
      <c r="AG30" s="6" t="s">
        <v>87</v>
      </c>
      <c r="AH30" s="74">
        <v>47.22</v>
      </c>
      <c r="AI30" s="98" t="s">
        <v>87</v>
      </c>
      <c r="AJ30" s="5">
        <v>40.53</v>
      </c>
      <c r="AK30" s="6" t="s">
        <v>44</v>
      </c>
      <c r="AL30" s="85"/>
      <c r="AM30" s="24"/>
      <c r="AN30" s="24"/>
      <c r="AO30" s="24"/>
      <c r="AP30" s="24"/>
      <c r="AQ30" s="24"/>
      <c r="AR30" s="24"/>
      <c r="AS30" s="24"/>
      <c r="AT30" s="24"/>
      <c r="AU30" s="24"/>
      <c r="AV30" s="24"/>
    </row>
    <row r="31" spans="1:48" s="8" customFormat="1">
      <c r="A31" s="2">
        <v>29</v>
      </c>
      <c r="B31" s="61" t="s">
        <v>112</v>
      </c>
      <c r="C31" s="61" t="s">
        <v>74</v>
      </c>
      <c r="D31" s="79" t="s">
        <v>27</v>
      </c>
      <c r="E31" s="9">
        <v>6</v>
      </c>
      <c r="F31" s="45">
        <f>SUM(H31:AM31)-(AD31+AF31)</f>
        <v>335.84000000000003</v>
      </c>
      <c r="G31" s="47">
        <f t="shared" si="0"/>
        <v>55.973333333333336</v>
      </c>
      <c r="H31" s="5">
        <v>55.99</v>
      </c>
      <c r="I31" s="106" t="s">
        <v>16</v>
      </c>
      <c r="J31" s="5"/>
      <c r="K31" s="5"/>
      <c r="L31" s="5">
        <v>61.93</v>
      </c>
      <c r="M31" s="106" t="s">
        <v>16</v>
      </c>
      <c r="N31" s="5" t="s">
        <v>253</v>
      </c>
      <c r="O31" s="5"/>
      <c r="P31" s="5"/>
      <c r="Q31" s="5"/>
      <c r="R31" s="5" t="s">
        <v>253</v>
      </c>
      <c r="S31" s="5"/>
      <c r="T31" s="5">
        <v>53.6</v>
      </c>
      <c r="U31" s="5" t="s">
        <v>42</v>
      </c>
      <c r="V31" s="5">
        <v>65.63</v>
      </c>
      <c r="W31" s="106" t="s">
        <v>16</v>
      </c>
      <c r="X31" s="5" t="s">
        <v>253</v>
      </c>
      <c r="Y31" s="5"/>
      <c r="Z31" s="5">
        <v>45.45</v>
      </c>
      <c r="AA31" s="5" t="s">
        <v>42</v>
      </c>
      <c r="AB31" s="5" t="s">
        <v>253</v>
      </c>
      <c r="AC31" s="6"/>
      <c r="AD31" s="74">
        <v>54.55</v>
      </c>
      <c r="AE31" s="98" t="s">
        <v>16</v>
      </c>
      <c r="AF31" s="74">
        <v>53.27</v>
      </c>
      <c r="AG31" s="98" t="s">
        <v>16</v>
      </c>
      <c r="AH31" s="5">
        <v>53.24</v>
      </c>
      <c r="AI31" s="6" t="s">
        <v>42</v>
      </c>
      <c r="AJ31" s="5"/>
      <c r="AK31" s="6"/>
      <c r="AL31" s="85"/>
      <c r="AM31" s="24"/>
      <c r="AN31" s="24"/>
      <c r="AO31" s="24"/>
      <c r="AP31" s="24"/>
      <c r="AQ31" s="24"/>
      <c r="AR31" s="24"/>
      <c r="AS31" s="24"/>
      <c r="AT31" s="24"/>
      <c r="AU31" s="24"/>
      <c r="AV31" s="24"/>
    </row>
    <row r="32" spans="1:48" s="8" customFormat="1">
      <c r="A32" s="2">
        <v>30</v>
      </c>
      <c r="B32" s="61" t="s">
        <v>145</v>
      </c>
      <c r="C32" s="61" t="s">
        <v>146</v>
      </c>
      <c r="D32" s="79" t="s">
        <v>117</v>
      </c>
      <c r="E32" s="24">
        <v>7</v>
      </c>
      <c r="F32" s="45">
        <f>SUM(H32:AM32)-(N32+P32+R32+Z32+AF32)</f>
        <v>310.65999999999997</v>
      </c>
      <c r="G32" s="47">
        <f t="shared" si="0"/>
        <v>44.379999999999995</v>
      </c>
      <c r="H32" s="5"/>
      <c r="I32" s="5"/>
      <c r="J32" s="5">
        <v>44.6</v>
      </c>
      <c r="K32" s="5" t="s">
        <v>116</v>
      </c>
      <c r="L32" s="5">
        <v>42.9</v>
      </c>
      <c r="M32" s="5" t="s">
        <v>116</v>
      </c>
      <c r="N32" s="74">
        <v>36.46</v>
      </c>
      <c r="O32" s="74" t="s">
        <v>255</v>
      </c>
      <c r="P32" s="76">
        <v>41.37</v>
      </c>
      <c r="Q32" s="75" t="s">
        <v>255</v>
      </c>
      <c r="R32" s="76">
        <v>35.880000000000003</v>
      </c>
      <c r="S32" s="75" t="s">
        <v>255</v>
      </c>
      <c r="T32" s="13">
        <v>42.23</v>
      </c>
      <c r="U32" s="24" t="s">
        <v>255</v>
      </c>
      <c r="V32" s="24" t="s">
        <v>253</v>
      </c>
      <c r="W32" s="24"/>
      <c r="X32" s="13">
        <v>36.25</v>
      </c>
      <c r="Y32" s="24" t="s">
        <v>118</v>
      </c>
      <c r="Z32" s="76">
        <v>33.71</v>
      </c>
      <c r="AA32" s="75" t="s">
        <v>255</v>
      </c>
      <c r="AB32" s="13">
        <v>47.14</v>
      </c>
      <c r="AC32" s="24" t="s">
        <v>255</v>
      </c>
      <c r="AD32" s="24">
        <v>49.62</v>
      </c>
      <c r="AE32" s="24" t="s">
        <v>118</v>
      </c>
      <c r="AF32" s="76">
        <v>39.880000000000003</v>
      </c>
      <c r="AG32" s="75" t="s">
        <v>255</v>
      </c>
      <c r="AH32" s="13" t="s">
        <v>253</v>
      </c>
      <c r="AI32" s="24"/>
      <c r="AJ32" s="13">
        <v>47.92</v>
      </c>
      <c r="AK32" s="24" t="s">
        <v>255</v>
      </c>
      <c r="AL32" s="86"/>
      <c r="AM32" s="24"/>
      <c r="AN32" s="24"/>
      <c r="AO32" s="24"/>
      <c r="AP32" s="24"/>
      <c r="AQ32" s="24"/>
      <c r="AR32" s="24"/>
      <c r="AS32" s="24"/>
      <c r="AT32" s="24"/>
      <c r="AU32" s="24"/>
      <c r="AV32" s="24"/>
    </row>
    <row r="33" spans="1:48" s="8" customFormat="1">
      <c r="A33" s="2">
        <v>31</v>
      </c>
      <c r="B33" s="49" t="s">
        <v>243</v>
      </c>
      <c r="C33" s="49" t="s">
        <v>244</v>
      </c>
      <c r="D33" s="24" t="s">
        <v>245</v>
      </c>
      <c r="E33" s="9">
        <v>6</v>
      </c>
      <c r="F33" s="45">
        <f>SUM(H33:AM33)-(R33+V33+X33+AH33)</f>
        <v>306.63000000000005</v>
      </c>
      <c r="G33" s="47">
        <f t="shared" si="0"/>
        <v>51.105000000000011</v>
      </c>
      <c r="H33" s="13">
        <v>46.61</v>
      </c>
      <c r="I33" s="24" t="s">
        <v>248</v>
      </c>
      <c r="J33" s="24"/>
      <c r="K33" s="24"/>
      <c r="L33" s="24">
        <v>49.22</v>
      </c>
      <c r="M33" s="24" t="s">
        <v>248</v>
      </c>
      <c r="N33" s="13" t="s">
        <v>253</v>
      </c>
      <c r="O33" s="24"/>
      <c r="P33" s="5"/>
      <c r="Q33" s="5"/>
      <c r="R33" s="74">
        <v>38.659999999999997</v>
      </c>
      <c r="S33" s="74" t="s">
        <v>87</v>
      </c>
      <c r="T33" s="5">
        <v>55.3</v>
      </c>
      <c r="U33" s="106" t="s">
        <v>87</v>
      </c>
      <c r="V33" s="74">
        <v>30.8</v>
      </c>
      <c r="W33" s="74" t="s">
        <v>87</v>
      </c>
      <c r="X33" s="74">
        <v>44.09</v>
      </c>
      <c r="Y33" s="74" t="s">
        <v>87</v>
      </c>
      <c r="Z33" s="5" t="s">
        <v>253</v>
      </c>
      <c r="AA33" s="5"/>
      <c r="AB33" s="5">
        <v>50</v>
      </c>
      <c r="AC33" s="6" t="s">
        <v>87</v>
      </c>
      <c r="AD33" s="5">
        <v>54.17</v>
      </c>
      <c r="AE33" s="6" t="s">
        <v>87</v>
      </c>
      <c r="AF33" s="5" t="s">
        <v>253</v>
      </c>
      <c r="AG33" s="6"/>
      <c r="AH33" s="74">
        <v>43.06</v>
      </c>
      <c r="AI33" s="98" t="s">
        <v>248</v>
      </c>
      <c r="AJ33" s="5">
        <v>51.33</v>
      </c>
      <c r="AK33" s="6" t="s">
        <v>33</v>
      </c>
      <c r="AL33" s="86"/>
      <c r="AM33" s="24"/>
      <c r="AN33" s="24"/>
      <c r="AO33" s="24"/>
      <c r="AP33" s="24"/>
      <c r="AQ33" s="24"/>
      <c r="AR33" s="24"/>
      <c r="AS33" s="24"/>
      <c r="AT33" s="24"/>
      <c r="AU33" s="24"/>
      <c r="AV33" s="24"/>
    </row>
    <row r="34" spans="1:48" s="8" customFormat="1">
      <c r="A34" s="2">
        <v>32</v>
      </c>
      <c r="B34" s="49" t="s">
        <v>246</v>
      </c>
      <c r="C34" s="49" t="s">
        <v>247</v>
      </c>
      <c r="D34" s="24" t="s">
        <v>248</v>
      </c>
      <c r="E34" s="24">
        <v>7</v>
      </c>
      <c r="F34" s="45">
        <f>SUM(H34:AM34)-(X34+AH34)</f>
        <v>302.78999999999996</v>
      </c>
      <c r="G34" s="47">
        <f t="shared" si="0"/>
        <v>43.255714285714284</v>
      </c>
      <c r="H34" s="13">
        <v>46.61</v>
      </c>
      <c r="I34" s="24" t="s">
        <v>245</v>
      </c>
      <c r="J34" s="24"/>
      <c r="K34" s="24"/>
      <c r="L34" s="24">
        <v>49.22</v>
      </c>
      <c r="M34" s="24" t="s">
        <v>245</v>
      </c>
      <c r="N34" s="13" t="s">
        <v>253</v>
      </c>
      <c r="O34" s="24"/>
      <c r="P34" s="5"/>
      <c r="Q34" s="5"/>
      <c r="R34" s="5">
        <v>47.98</v>
      </c>
      <c r="S34" s="5" t="s">
        <v>50</v>
      </c>
      <c r="T34" s="5">
        <v>35.33</v>
      </c>
      <c r="U34" s="5" t="s">
        <v>55</v>
      </c>
      <c r="V34" s="5">
        <v>41.88</v>
      </c>
      <c r="W34" s="5" t="s">
        <v>50</v>
      </c>
      <c r="X34" s="74">
        <v>40.68</v>
      </c>
      <c r="Y34" s="74" t="s">
        <v>50</v>
      </c>
      <c r="Z34" s="5" t="s">
        <v>253</v>
      </c>
      <c r="AA34" s="5"/>
      <c r="AB34" s="5">
        <v>42.19</v>
      </c>
      <c r="AC34" s="6" t="s">
        <v>50</v>
      </c>
      <c r="AD34" s="5" t="s">
        <v>253</v>
      </c>
      <c r="AE34" s="6"/>
      <c r="AF34" s="5">
        <v>39.58</v>
      </c>
      <c r="AG34" s="6" t="s">
        <v>242</v>
      </c>
      <c r="AH34" s="74">
        <v>43.06</v>
      </c>
      <c r="AI34" s="98" t="s">
        <v>245</v>
      </c>
      <c r="AJ34" s="5"/>
      <c r="AK34" s="6"/>
      <c r="AL34" s="86"/>
      <c r="AM34" s="24"/>
      <c r="AN34" s="24"/>
      <c r="AO34" s="24"/>
      <c r="AP34" s="24"/>
      <c r="AQ34" s="24"/>
      <c r="AR34" s="24"/>
      <c r="AS34" s="24"/>
      <c r="AT34" s="24"/>
      <c r="AU34" s="24"/>
      <c r="AV34" s="24"/>
    </row>
    <row r="35" spans="1:48">
      <c r="A35" s="2">
        <v>33</v>
      </c>
      <c r="B35" s="49" t="s">
        <v>226</v>
      </c>
      <c r="C35" s="49" t="s">
        <v>154</v>
      </c>
      <c r="D35" s="24" t="s">
        <v>239</v>
      </c>
      <c r="E35" s="24">
        <v>6</v>
      </c>
      <c r="F35" s="45">
        <f>SUM(H35:AM35)-(J35+N35+R35+AH35+AJ35)</f>
        <v>302.20999999999992</v>
      </c>
      <c r="G35" s="47">
        <f t="shared" ref="G35:G66" si="1">F35/E35</f>
        <v>50.368333333333318</v>
      </c>
      <c r="H35" s="13">
        <v>54.69</v>
      </c>
      <c r="I35" s="24" t="s">
        <v>91</v>
      </c>
      <c r="J35" s="76">
        <v>39.58</v>
      </c>
      <c r="K35" s="75" t="s">
        <v>91</v>
      </c>
      <c r="L35" s="13">
        <v>46.09</v>
      </c>
      <c r="M35" s="24" t="s">
        <v>37</v>
      </c>
      <c r="N35" s="76">
        <v>36.04</v>
      </c>
      <c r="O35" s="75" t="s">
        <v>91</v>
      </c>
      <c r="P35" s="5">
        <v>50</v>
      </c>
      <c r="Q35" s="5" t="s">
        <v>91</v>
      </c>
      <c r="R35" s="74">
        <v>38.659999999999997</v>
      </c>
      <c r="S35" s="74" t="s">
        <v>91</v>
      </c>
      <c r="T35" s="5">
        <v>44.7</v>
      </c>
      <c r="U35" s="5" t="s">
        <v>91</v>
      </c>
      <c r="V35" s="5" t="s">
        <v>253</v>
      </c>
      <c r="W35" s="5"/>
      <c r="X35" s="5">
        <v>52.27</v>
      </c>
      <c r="Y35" s="5" t="s">
        <v>18</v>
      </c>
      <c r="Z35" s="5" t="s">
        <v>291</v>
      </c>
      <c r="AA35" s="5"/>
      <c r="AB35" s="5" t="s">
        <v>253</v>
      </c>
      <c r="AC35" s="6"/>
      <c r="AD35" s="5" t="s">
        <v>253</v>
      </c>
      <c r="AE35" s="6"/>
      <c r="AF35" s="5">
        <v>54.46</v>
      </c>
      <c r="AG35" s="6" t="s">
        <v>116</v>
      </c>
      <c r="AH35" s="74">
        <v>43.06</v>
      </c>
      <c r="AI35" s="98" t="s">
        <v>91</v>
      </c>
      <c r="AJ35" s="74">
        <v>30.87</v>
      </c>
      <c r="AK35" s="98" t="s">
        <v>91</v>
      </c>
      <c r="AL35" s="87"/>
      <c r="AM35" s="88"/>
      <c r="AN35" s="88"/>
      <c r="AO35" s="88"/>
      <c r="AP35" s="88"/>
      <c r="AQ35" s="88"/>
      <c r="AR35" s="88"/>
      <c r="AS35" s="88"/>
      <c r="AT35" s="88"/>
      <c r="AU35" s="88"/>
      <c r="AV35" s="88"/>
    </row>
    <row r="36" spans="1:48" s="8" customFormat="1">
      <c r="A36" s="2">
        <v>34</v>
      </c>
      <c r="B36" s="58" t="s">
        <v>155</v>
      </c>
      <c r="C36" s="58" t="s">
        <v>156</v>
      </c>
      <c r="D36" s="2">
        <v>5</v>
      </c>
      <c r="E36" s="24">
        <v>4</v>
      </c>
      <c r="F36" s="45">
        <f>SUM(H36:AM36)-(0+0)</f>
        <v>293.02999999999997</v>
      </c>
      <c r="G36" s="47">
        <f t="shared" si="1"/>
        <v>73.257499999999993</v>
      </c>
      <c r="H36" s="5"/>
      <c r="I36" s="5"/>
      <c r="J36" s="5">
        <v>62.5</v>
      </c>
      <c r="K36" s="5" t="s">
        <v>44</v>
      </c>
      <c r="L36" s="5"/>
      <c r="M36" s="5"/>
      <c r="N36" s="5">
        <v>67.08</v>
      </c>
      <c r="O36" s="5" t="s">
        <v>30</v>
      </c>
      <c r="P36" s="5"/>
      <c r="Q36" s="5"/>
      <c r="R36" s="12" t="s">
        <v>253</v>
      </c>
      <c r="S36" s="12"/>
      <c r="T36" s="5">
        <v>56.82</v>
      </c>
      <c r="U36" s="5" t="s">
        <v>31</v>
      </c>
      <c r="V36" s="5" t="s">
        <v>253</v>
      </c>
      <c r="W36" s="5"/>
      <c r="X36" s="5" t="s">
        <v>291</v>
      </c>
      <c r="Y36" s="5"/>
      <c r="Z36" s="5">
        <v>49.81</v>
      </c>
      <c r="AA36" s="5" t="s">
        <v>32</v>
      </c>
      <c r="AB36" s="5" t="s">
        <v>253</v>
      </c>
      <c r="AC36" s="6"/>
      <c r="AD36" s="5" t="s">
        <v>253</v>
      </c>
      <c r="AE36" s="6"/>
      <c r="AF36" s="5" t="s">
        <v>253</v>
      </c>
      <c r="AG36" s="6"/>
      <c r="AH36" s="5" t="s">
        <v>253</v>
      </c>
      <c r="AI36" s="6"/>
      <c r="AJ36" s="5">
        <v>56.82</v>
      </c>
      <c r="AK36" s="6" t="s">
        <v>41</v>
      </c>
      <c r="AL36" s="85"/>
      <c r="AM36" s="24"/>
      <c r="AN36" s="24"/>
      <c r="AO36" s="24"/>
      <c r="AP36" s="24"/>
      <c r="AQ36" s="24"/>
      <c r="AR36" s="24"/>
      <c r="AS36" s="24"/>
      <c r="AT36" s="24"/>
      <c r="AU36" s="24"/>
      <c r="AV36" s="24"/>
    </row>
    <row r="37" spans="1:48" s="8" customFormat="1">
      <c r="A37" s="2">
        <v>35</v>
      </c>
      <c r="B37" s="49" t="s">
        <v>241</v>
      </c>
      <c r="C37" s="49" t="s">
        <v>240</v>
      </c>
      <c r="D37" s="24" t="s">
        <v>242</v>
      </c>
      <c r="E37" s="9">
        <v>5</v>
      </c>
      <c r="F37" s="45">
        <f>SUM(H37:AM37)-(H37+L37+N37+J37+R37+X37)</f>
        <v>292.95000000000005</v>
      </c>
      <c r="G37" s="47">
        <f t="shared" si="1"/>
        <v>58.590000000000011</v>
      </c>
      <c r="H37" s="76">
        <v>47.66</v>
      </c>
      <c r="I37" s="75" t="s">
        <v>86</v>
      </c>
      <c r="J37" s="76">
        <v>40.630000000000003</v>
      </c>
      <c r="K37" s="75" t="s">
        <v>86</v>
      </c>
      <c r="L37" s="76">
        <v>40.06</v>
      </c>
      <c r="M37" s="75" t="s">
        <v>86</v>
      </c>
      <c r="N37" s="76">
        <v>52.73</v>
      </c>
      <c r="O37" s="75" t="s">
        <v>86</v>
      </c>
      <c r="P37" s="5"/>
      <c r="Q37" s="5"/>
      <c r="R37" s="74">
        <v>45.37</v>
      </c>
      <c r="S37" s="74" t="s">
        <v>86</v>
      </c>
      <c r="T37" s="5">
        <v>51.03</v>
      </c>
      <c r="U37" s="5" t="s">
        <v>86</v>
      </c>
      <c r="V37" s="5">
        <v>53.54</v>
      </c>
      <c r="W37" s="5" t="s">
        <v>86</v>
      </c>
      <c r="X37" s="74">
        <v>49.58</v>
      </c>
      <c r="Y37" s="74" t="s">
        <v>86</v>
      </c>
      <c r="Z37" s="5" t="s">
        <v>253</v>
      </c>
      <c r="AA37" s="5"/>
      <c r="AB37" s="5">
        <v>62.24</v>
      </c>
      <c r="AC37" s="6" t="s">
        <v>44</v>
      </c>
      <c r="AD37" s="5">
        <v>32.200000000000003</v>
      </c>
      <c r="AE37" s="6" t="s">
        <v>50</v>
      </c>
      <c r="AF37" s="5">
        <v>39.58</v>
      </c>
      <c r="AG37" s="6" t="s">
        <v>248</v>
      </c>
      <c r="AH37" s="5" t="s">
        <v>253</v>
      </c>
      <c r="AI37" s="6"/>
      <c r="AJ37" s="5">
        <v>54.36</v>
      </c>
      <c r="AK37" s="6" t="s">
        <v>86</v>
      </c>
      <c r="AL37" s="85"/>
      <c r="AM37" s="24"/>
      <c r="AN37" s="24"/>
      <c r="AO37" s="24"/>
      <c r="AP37" s="24"/>
      <c r="AQ37" s="24"/>
      <c r="AR37" s="24"/>
      <c r="AS37" s="24"/>
      <c r="AT37" s="24"/>
      <c r="AU37" s="24"/>
      <c r="AV37" s="24"/>
    </row>
    <row r="38" spans="1:48" s="8" customFormat="1">
      <c r="A38" s="2">
        <v>36</v>
      </c>
      <c r="B38" s="61" t="s">
        <v>167</v>
      </c>
      <c r="C38" s="61" t="s">
        <v>168</v>
      </c>
      <c r="D38" s="79" t="s">
        <v>136</v>
      </c>
      <c r="E38" s="9">
        <v>5</v>
      </c>
      <c r="F38" s="45">
        <f>SUM(H38:AM38)-(V38+0)</f>
        <v>277.63</v>
      </c>
      <c r="G38" s="47">
        <f t="shared" si="1"/>
        <v>55.525999999999996</v>
      </c>
      <c r="H38" s="5"/>
      <c r="I38" s="5"/>
      <c r="J38" s="5"/>
      <c r="K38" s="5"/>
      <c r="L38" s="5"/>
      <c r="M38" s="5"/>
      <c r="N38" s="5"/>
      <c r="O38" s="5"/>
      <c r="P38" s="12"/>
      <c r="Q38" s="12"/>
      <c r="R38" s="12">
        <v>52.02</v>
      </c>
      <c r="S38" s="12" t="s">
        <v>45</v>
      </c>
      <c r="T38" s="12">
        <v>71.489999999999995</v>
      </c>
      <c r="U38" s="12" t="s">
        <v>45</v>
      </c>
      <c r="V38" s="74">
        <v>48.75</v>
      </c>
      <c r="W38" s="74" t="s">
        <v>45</v>
      </c>
      <c r="X38" s="12">
        <v>50.21</v>
      </c>
      <c r="Y38" s="12" t="s">
        <v>45</v>
      </c>
      <c r="Z38" s="12" t="s">
        <v>253</v>
      </c>
      <c r="AA38" s="12"/>
      <c r="AB38" s="12" t="s">
        <v>253</v>
      </c>
      <c r="AC38" s="18"/>
      <c r="AD38" s="18" t="s">
        <v>253</v>
      </c>
      <c r="AE38" s="18"/>
      <c r="AF38" s="12">
        <v>52.98</v>
      </c>
      <c r="AG38" s="18" t="s">
        <v>172</v>
      </c>
      <c r="AH38" s="12">
        <v>50.93</v>
      </c>
      <c r="AI38" s="18" t="s">
        <v>172</v>
      </c>
      <c r="AJ38" s="12"/>
      <c r="AK38" s="4"/>
      <c r="AL38" s="86"/>
      <c r="AM38" s="24"/>
      <c r="AN38" s="24"/>
      <c r="AO38" s="24"/>
      <c r="AP38" s="24"/>
      <c r="AQ38" s="24"/>
      <c r="AR38" s="24"/>
      <c r="AS38" s="24"/>
      <c r="AT38" s="24"/>
      <c r="AU38" s="24"/>
      <c r="AV38" s="24"/>
    </row>
    <row r="39" spans="1:48" s="8" customFormat="1">
      <c r="A39" s="2">
        <v>37</v>
      </c>
      <c r="B39" s="62" t="s">
        <v>142</v>
      </c>
      <c r="C39" s="61" t="s">
        <v>143</v>
      </c>
      <c r="D39" s="79" t="s">
        <v>123</v>
      </c>
      <c r="E39" s="9">
        <v>3</v>
      </c>
      <c r="F39" s="45">
        <f>SUM(H39:AM39)-(R39+AF39)</f>
        <v>242.45000000000005</v>
      </c>
      <c r="G39" s="47">
        <f t="shared" si="1"/>
        <v>80.816666666666677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74">
        <v>44.7</v>
      </c>
      <c r="S39" s="74" t="s">
        <v>18</v>
      </c>
      <c r="T39" s="9">
        <v>62.6</v>
      </c>
      <c r="U39" s="5" t="s">
        <v>18</v>
      </c>
      <c r="V39" s="5" t="s">
        <v>253</v>
      </c>
      <c r="W39" s="5"/>
      <c r="X39" s="5" t="s">
        <v>253</v>
      </c>
      <c r="Y39" s="5"/>
      <c r="Z39" s="5">
        <v>58.71</v>
      </c>
      <c r="AA39" s="5" t="s">
        <v>308</v>
      </c>
      <c r="AB39" s="5" t="s">
        <v>253</v>
      </c>
      <c r="AC39" s="6"/>
      <c r="AD39" s="5">
        <v>57.95</v>
      </c>
      <c r="AE39" s="6" t="s">
        <v>18</v>
      </c>
      <c r="AF39" s="74">
        <v>46.43</v>
      </c>
      <c r="AG39" s="98" t="s">
        <v>18</v>
      </c>
      <c r="AH39" s="5">
        <v>63.19</v>
      </c>
      <c r="AI39" s="6" t="s">
        <v>18</v>
      </c>
      <c r="AJ39" s="5"/>
      <c r="AK39" s="6"/>
      <c r="AL39" s="85"/>
      <c r="AM39" s="24"/>
      <c r="AN39" s="24"/>
      <c r="AO39" s="24"/>
      <c r="AP39" s="24"/>
      <c r="AQ39" s="24"/>
      <c r="AR39" s="24"/>
      <c r="AS39" s="24"/>
      <c r="AT39" s="24"/>
      <c r="AU39" s="24"/>
      <c r="AV39" s="24"/>
    </row>
    <row r="40" spans="1:48" s="8" customFormat="1">
      <c r="A40" s="2">
        <v>38</v>
      </c>
      <c r="B40" s="61" t="s">
        <v>205</v>
      </c>
      <c r="C40" s="61" t="s">
        <v>206</v>
      </c>
      <c r="D40" s="79" t="s">
        <v>194</v>
      </c>
      <c r="E40" s="24">
        <v>4</v>
      </c>
      <c r="F40" s="45">
        <f>SUM(H40:AM40)-(0+0)</f>
        <v>234.86</v>
      </c>
      <c r="G40" s="47">
        <f t="shared" si="1"/>
        <v>58.715000000000003</v>
      </c>
      <c r="H40" s="24"/>
      <c r="I40" s="24"/>
      <c r="J40" s="24"/>
      <c r="K40" s="24"/>
      <c r="L40" s="24"/>
      <c r="M40" s="24"/>
      <c r="N40" s="13"/>
      <c r="O40" s="24"/>
      <c r="P40" s="24"/>
      <c r="Q40" s="24"/>
      <c r="R40" s="13">
        <v>56.48</v>
      </c>
      <c r="S40" s="24" t="s">
        <v>33</v>
      </c>
      <c r="T40" s="24" t="s">
        <v>253</v>
      </c>
      <c r="U40" s="24"/>
      <c r="V40" s="24" t="s">
        <v>253</v>
      </c>
      <c r="W40" s="24"/>
      <c r="X40" s="13" t="s">
        <v>253</v>
      </c>
      <c r="Y40" s="24"/>
      <c r="Z40" s="24" t="s">
        <v>253</v>
      </c>
      <c r="AA40" s="24"/>
      <c r="AB40" s="13" t="s">
        <v>253</v>
      </c>
      <c r="AC40" s="24"/>
      <c r="AD40" s="24">
        <v>63.07</v>
      </c>
      <c r="AE40" s="24" t="s">
        <v>33</v>
      </c>
      <c r="AF40" s="13">
        <v>61.61</v>
      </c>
      <c r="AG40" s="24" t="s">
        <v>13</v>
      </c>
      <c r="AH40" s="13">
        <v>53.7</v>
      </c>
      <c r="AI40" s="24" t="s">
        <v>13</v>
      </c>
      <c r="AJ40" s="13"/>
      <c r="AK40" s="24"/>
      <c r="AL40" s="86"/>
      <c r="AM40" s="24"/>
      <c r="AN40" s="24"/>
      <c r="AO40" s="24"/>
      <c r="AP40" s="24"/>
      <c r="AQ40" s="24"/>
      <c r="AR40" s="24"/>
      <c r="AS40" s="24"/>
      <c r="AT40" s="24"/>
      <c r="AU40" s="24"/>
      <c r="AV40" s="24"/>
    </row>
    <row r="41" spans="1:48" s="8" customFormat="1">
      <c r="A41" s="2">
        <v>39</v>
      </c>
      <c r="B41" s="61" t="s">
        <v>182</v>
      </c>
      <c r="C41" s="61" t="s">
        <v>261</v>
      </c>
      <c r="D41" s="79" t="s">
        <v>263</v>
      </c>
      <c r="E41" s="24">
        <v>4</v>
      </c>
      <c r="F41" s="45">
        <f>SUM(H41:AM41)-(0+0)</f>
        <v>225.37</v>
      </c>
      <c r="G41" s="47">
        <f t="shared" si="1"/>
        <v>56.342500000000001</v>
      </c>
      <c r="H41" s="5"/>
      <c r="I41" s="5"/>
      <c r="J41" s="5"/>
      <c r="K41" s="5"/>
      <c r="L41" s="5"/>
      <c r="M41" s="5"/>
      <c r="N41" s="5">
        <v>50.21</v>
      </c>
      <c r="O41" s="5" t="s">
        <v>262</v>
      </c>
      <c r="P41" s="5">
        <v>63.96</v>
      </c>
      <c r="Q41" s="5" t="s">
        <v>12</v>
      </c>
      <c r="R41" s="5" t="s">
        <v>253</v>
      </c>
      <c r="S41" s="5"/>
      <c r="T41" s="5" t="s">
        <v>253</v>
      </c>
      <c r="U41" s="5"/>
      <c r="V41" s="5" t="s">
        <v>253</v>
      </c>
      <c r="W41" s="5"/>
      <c r="X41" s="5">
        <v>54.38</v>
      </c>
      <c r="Y41" s="5" t="s">
        <v>262</v>
      </c>
      <c r="Z41" s="5" t="s">
        <v>253</v>
      </c>
      <c r="AA41" s="5"/>
      <c r="AB41" s="5" t="s">
        <v>253</v>
      </c>
      <c r="AC41" s="6"/>
      <c r="AD41" s="5">
        <v>56.82</v>
      </c>
      <c r="AE41" s="6" t="s">
        <v>173</v>
      </c>
      <c r="AF41" s="5" t="s">
        <v>253</v>
      </c>
      <c r="AG41" s="6"/>
      <c r="AH41" s="5" t="s">
        <v>253</v>
      </c>
      <c r="AI41" s="6"/>
      <c r="AJ41" s="5"/>
      <c r="AK41" s="6"/>
      <c r="AL41" s="85"/>
      <c r="AM41" s="24"/>
      <c r="AN41" s="24"/>
      <c r="AO41" s="24"/>
      <c r="AP41" s="24"/>
      <c r="AQ41" s="24"/>
      <c r="AR41" s="24"/>
      <c r="AS41" s="24"/>
      <c r="AT41" s="24"/>
      <c r="AU41" s="24"/>
      <c r="AV41" s="24"/>
    </row>
    <row r="42" spans="1:48" s="8" customFormat="1">
      <c r="A42" s="2">
        <v>40</v>
      </c>
      <c r="B42" s="61" t="s">
        <v>126</v>
      </c>
      <c r="C42" s="61" t="s">
        <v>127</v>
      </c>
      <c r="D42" s="79" t="s">
        <v>118</v>
      </c>
      <c r="E42" s="24">
        <v>5</v>
      </c>
      <c r="F42" s="45">
        <f>SUM(H42:AM42)-(T42+0)</f>
        <v>224.22</v>
      </c>
      <c r="G42" s="47">
        <f t="shared" si="1"/>
        <v>44.844000000000001</v>
      </c>
      <c r="H42" s="5"/>
      <c r="I42" s="5"/>
      <c r="J42" s="16"/>
      <c r="K42" s="16"/>
      <c r="L42" s="5"/>
      <c r="M42" s="5"/>
      <c r="N42" s="5"/>
      <c r="O42" s="5"/>
      <c r="P42" s="5">
        <v>45.13</v>
      </c>
      <c r="Q42" s="5" t="s">
        <v>116</v>
      </c>
      <c r="R42" s="5">
        <v>46.97</v>
      </c>
      <c r="S42" s="5" t="s">
        <v>116</v>
      </c>
      <c r="T42" s="74">
        <v>31.25</v>
      </c>
      <c r="U42" s="74" t="s">
        <v>116</v>
      </c>
      <c r="V42" s="5">
        <v>46.25</v>
      </c>
      <c r="W42" s="5" t="s">
        <v>116</v>
      </c>
      <c r="X42" s="5">
        <v>36.25</v>
      </c>
      <c r="Y42" s="5" t="s">
        <v>117</v>
      </c>
      <c r="Z42" s="5" t="s">
        <v>253</v>
      </c>
      <c r="AA42" s="5"/>
      <c r="AB42" s="5" t="s">
        <v>253</v>
      </c>
      <c r="AC42" s="6"/>
      <c r="AD42" s="5">
        <v>49.62</v>
      </c>
      <c r="AE42" s="6" t="s">
        <v>117</v>
      </c>
      <c r="AF42" s="5" t="s">
        <v>253</v>
      </c>
      <c r="AG42" s="6"/>
      <c r="AH42" s="5" t="s">
        <v>253</v>
      </c>
      <c r="AI42" s="6"/>
      <c r="AJ42" s="5"/>
      <c r="AK42" s="6"/>
      <c r="AL42" s="85"/>
      <c r="AM42" s="24"/>
      <c r="AN42" s="24"/>
      <c r="AO42" s="24"/>
      <c r="AP42" s="24"/>
      <c r="AQ42" s="24"/>
      <c r="AR42" s="24"/>
      <c r="AS42" s="24"/>
      <c r="AT42" s="24"/>
      <c r="AU42" s="24"/>
      <c r="AV42" s="24"/>
    </row>
    <row r="43" spans="1:48" s="8" customFormat="1">
      <c r="A43" s="2">
        <v>41</v>
      </c>
      <c r="B43" s="58" t="s">
        <v>252</v>
      </c>
      <c r="C43" s="58" t="s">
        <v>191</v>
      </c>
      <c r="D43" s="2" t="s">
        <v>251</v>
      </c>
      <c r="E43" s="24">
        <v>4</v>
      </c>
      <c r="F43" s="45">
        <f>SUM(H43:AM43)-(0+0)</f>
        <v>224.16</v>
      </c>
      <c r="G43" s="47">
        <f t="shared" si="1"/>
        <v>56.04</v>
      </c>
      <c r="H43" s="5"/>
      <c r="I43" s="5"/>
      <c r="J43" s="5"/>
      <c r="K43" s="5"/>
      <c r="L43" s="5">
        <v>66.48</v>
      </c>
      <c r="M43" s="5" t="s">
        <v>82</v>
      </c>
      <c r="N43" s="5" t="s">
        <v>253</v>
      </c>
      <c r="O43" s="5"/>
      <c r="P43" s="5"/>
      <c r="Q43" s="5"/>
      <c r="R43" s="5" t="s">
        <v>253</v>
      </c>
      <c r="S43" s="5"/>
      <c r="T43" s="5" t="s">
        <v>253</v>
      </c>
      <c r="U43" s="5"/>
      <c r="V43" s="5" t="s">
        <v>253</v>
      </c>
      <c r="W43" s="5"/>
      <c r="X43" s="5">
        <v>59.38</v>
      </c>
      <c r="Y43" s="5" t="s">
        <v>82</v>
      </c>
      <c r="Z43" s="5">
        <v>44.7</v>
      </c>
      <c r="AA43" s="5" t="s">
        <v>82</v>
      </c>
      <c r="AB43" s="5" t="s">
        <v>253</v>
      </c>
      <c r="AC43" s="6"/>
      <c r="AD43" s="5">
        <v>53.6</v>
      </c>
      <c r="AE43" s="6" t="s">
        <v>30</v>
      </c>
      <c r="AF43" s="5" t="s">
        <v>253</v>
      </c>
      <c r="AG43" s="6"/>
      <c r="AH43" s="13" t="s">
        <v>253</v>
      </c>
      <c r="AI43" s="24"/>
      <c r="AJ43" s="5"/>
      <c r="AK43" s="6"/>
      <c r="AL43" s="85"/>
      <c r="AM43" s="24"/>
      <c r="AN43" s="24"/>
      <c r="AO43" s="24"/>
      <c r="AP43" s="24"/>
      <c r="AQ43" s="24"/>
      <c r="AR43" s="24"/>
      <c r="AS43" s="24"/>
      <c r="AT43" s="24"/>
      <c r="AU43" s="24"/>
      <c r="AV43" s="24"/>
    </row>
    <row r="44" spans="1:48" s="8" customFormat="1">
      <c r="A44" s="2">
        <v>42</v>
      </c>
      <c r="B44" s="61" t="s">
        <v>80</v>
      </c>
      <c r="C44" s="61" t="s">
        <v>174</v>
      </c>
      <c r="D44" s="79" t="s">
        <v>180</v>
      </c>
      <c r="E44" s="9">
        <v>4</v>
      </c>
      <c r="F44" s="45">
        <f>SUM(H44:AM44)-(H44+N44+T44+Z44+AB44)</f>
        <v>218.32999999999998</v>
      </c>
      <c r="G44" s="47">
        <f t="shared" si="1"/>
        <v>54.582499999999996</v>
      </c>
      <c r="H44" s="74">
        <v>49.74</v>
      </c>
      <c r="I44" s="74" t="s">
        <v>181</v>
      </c>
      <c r="J44" s="12">
        <v>57.39</v>
      </c>
      <c r="K44" s="12" t="s">
        <v>181</v>
      </c>
      <c r="L44" s="4"/>
      <c r="M44" s="4"/>
      <c r="N44" s="74">
        <v>36.14</v>
      </c>
      <c r="O44" s="98" t="s">
        <v>181</v>
      </c>
      <c r="P44" s="13">
        <v>50.32</v>
      </c>
      <c r="Q44" s="24" t="s">
        <v>44</v>
      </c>
      <c r="R44" s="5">
        <v>53.8</v>
      </c>
      <c r="S44" s="24" t="s">
        <v>181</v>
      </c>
      <c r="T44" s="76">
        <v>46.97</v>
      </c>
      <c r="U44" s="75" t="s">
        <v>181</v>
      </c>
      <c r="V44" s="24" t="s">
        <v>253</v>
      </c>
      <c r="W44" s="24"/>
      <c r="X44" s="13" t="s">
        <v>253</v>
      </c>
      <c r="Y44" s="24"/>
      <c r="Z44" s="76">
        <v>50.19</v>
      </c>
      <c r="AA44" s="75" t="s">
        <v>181</v>
      </c>
      <c r="AB44" s="76">
        <v>53.39</v>
      </c>
      <c r="AC44" s="75" t="s">
        <v>181</v>
      </c>
      <c r="AD44" s="13" t="s">
        <v>253</v>
      </c>
      <c r="AE44" s="24"/>
      <c r="AF44" s="13" t="s">
        <v>253</v>
      </c>
      <c r="AG44" s="24"/>
      <c r="AH44" s="13" t="s">
        <v>253</v>
      </c>
      <c r="AI44" s="24"/>
      <c r="AJ44" s="13">
        <v>56.82</v>
      </c>
      <c r="AK44" s="24" t="s">
        <v>181</v>
      </c>
      <c r="AL44" s="85"/>
      <c r="AM44" s="24"/>
      <c r="AN44" s="24"/>
      <c r="AO44" s="24"/>
      <c r="AP44" s="24"/>
      <c r="AQ44" s="24"/>
      <c r="AR44" s="24"/>
      <c r="AS44" s="24"/>
      <c r="AT44" s="24"/>
      <c r="AU44" s="24"/>
      <c r="AV44" s="24"/>
    </row>
    <row r="45" spans="1:48" s="8" customFormat="1">
      <c r="A45" s="2">
        <v>43</v>
      </c>
      <c r="B45" s="8" t="s">
        <v>155</v>
      </c>
      <c r="C45" s="8" t="s">
        <v>99</v>
      </c>
      <c r="D45" s="8" t="s">
        <v>300</v>
      </c>
      <c r="E45" s="24">
        <v>4</v>
      </c>
      <c r="F45" s="45">
        <f t="shared" ref="F45:F50" si="2">SUM(H45:AM45)-(0+0)</f>
        <v>212.39000000000001</v>
      </c>
      <c r="G45" s="47">
        <f t="shared" si="1"/>
        <v>53.097500000000004</v>
      </c>
      <c r="V45" s="11">
        <v>60.42</v>
      </c>
      <c r="W45" s="8" t="s">
        <v>44</v>
      </c>
      <c r="X45" s="8" t="s">
        <v>253</v>
      </c>
      <c r="Z45" s="11">
        <v>44.89</v>
      </c>
      <c r="AA45" s="8" t="s">
        <v>324</v>
      </c>
      <c r="AB45" s="8" t="s">
        <v>253</v>
      </c>
      <c r="AD45" s="8">
        <v>57.77</v>
      </c>
      <c r="AE45" s="24" t="s">
        <v>48</v>
      </c>
      <c r="AF45" s="24" t="s">
        <v>253</v>
      </c>
      <c r="AH45" s="13">
        <v>49.31</v>
      </c>
      <c r="AI45" s="8" t="s">
        <v>44</v>
      </c>
      <c r="AL45" s="15"/>
      <c r="AN45" s="24"/>
      <c r="AO45" s="24"/>
      <c r="AP45" s="24"/>
      <c r="AQ45" s="24"/>
      <c r="AR45" s="24"/>
      <c r="AS45" s="24"/>
      <c r="AT45" s="24"/>
      <c r="AU45" s="24"/>
      <c r="AV45" s="24"/>
    </row>
    <row r="46" spans="1:48" s="8" customFormat="1">
      <c r="A46" s="2">
        <v>44</v>
      </c>
      <c r="B46" s="61" t="s">
        <v>96</v>
      </c>
      <c r="C46" s="61" t="s">
        <v>111</v>
      </c>
      <c r="D46" s="79" t="s">
        <v>22</v>
      </c>
      <c r="E46" s="24">
        <v>3</v>
      </c>
      <c r="F46" s="45">
        <f t="shared" si="2"/>
        <v>197.07999999999998</v>
      </c>
      <c r="G46" s="47">
        <f t="shared" si="1"/>
        <v>65.693333333333328</v>
      </c>
      <c r="H46" s="5"/>
      <c r="I46" s="5"/>
      <c r="J46" s="5"/>
      <c r="K46" s="5"/>
      <c r="L46" s="5"/>
      <c r="M46" s="5"/>
      <c r="N46" s="5"/>
      <c r="O46" s="5"/>
      <c r="P46" s="24"/>
      <c r="Q46" s="24"/>
      <c r="R46" s="13">
        <v>62.04</v>
      </c>
      <c r="S46" s="24" t="s">
        <v>13</v>
      </c>
      <c r="T46" s="24" t="s">
        <v>253</v>
      </c>
      <c r="U46" s="24"/>
      <c r="V46" s="24" t="s">
        <v>253</v>
      </c>
      <c r="W46" s="24"/>
      <c r="X46" s="13" t="s">
        <v>253</v>
      </c>
      <c r="Y46" s="24"/>
      <c r="Z46" s="13">
        <v>68.56</v>
      </c>
      <c r="AA46" s="24" t="s">
        <v>13</v>
      </c>
      <c r="AB46" s="24" t="s">
        <v>253</v>
      </c>
      <c r="AC46" s="24"/>
      <c r="AD46" s="24">
        <v>66.48</v>
      </c>
      <c r="AE46" s="24" t="s">
        <v>13</v>
      </c>
      <c r="AF46" s="13" t="s">
        <v>253</v>
      </c>
      <c r="AG46" s="24"/>
      <c r="AH46" s="13" t="s">
        <v>253</v>
      </c>
      <c r="AI46" s="24"/>
      <c r="AJ46" s="13"/>
      <c r="AK46" s="24"/>
      <c r="AL46" s="85"/>
      <c r="AM46" s="24"/>
      <c r="AN46" s="24"/>
      <c r="AO46" s="24"/>
      <c r="AP46" s="24"/>
      <c r="AQ46" s="24"/>
      <c r="AR46" s="24"/>
      <c r="AS46" s="24"/>
      <c r="AT46" s="24"/>
      <c r="AU46" s="24"/>
      <c r="AV46" s="24"/>
    </row>
    <row r="47" spans="1:48" s="8" customFormat="1">
      <c r="A47" s="2">
        <v>45</v>
      </c>
      <c r="B47" s="61" t="s">
        <v>129</v>
      </c>
      <c r="C47" s="61" t="s">
        <v>130</v>
      </c>
      <c r="D47" s="79" t="s">
        <v>38</v>
      </c>
      <c r="E47" s="9">
        <v>4</v>
      </c>
      <c r="F47" s="45">
        <f t="shared" si="2"/>
        <v>188.64999999999998</v>
      </c>
      <c r="G47" s="47">
        <f t="shared" si="1"/>
        <v>47.162499999999994</v>
      </c>
      <c r="H47" s="24"/>
      <c r="I47" s="24"/>
      <c r="J47" s="24"/>
      <c r="K47" s="24"/>
      <c r="L47" s="24"/>
      <c r="M47" s="24"/>
      <c r="N47" s="13">
        <v>49.38</v>
      </c>
      <c r="O47" s="24" t="s">
        <v>33</v>
      </c>
      <c r="P47" s="5">
        <v>42.56</v>
      </c>
      <c r="Q47" s="5" t="s">
        <v>33</v>
      </c>
      <c r="R47" s="5">
        <v>57.32</v>
      </c>
      <c r="S47" s="5" t="s">
        <v>30</v>
      </c>
      <c r="T47" s="5" t="s">
        <v>253</v>
      </c>
      <c r="U47" s="5"/>
      <c r="V47" s="5" t="s">
        <v>253</v>
      </c>
      <c r="W47" s="5"/>
      <c r="X47" s="5" t="s">
        <v>253</v>
      </c>
      <c r="Y47" s="5"/>
      <c r="Z47" s="5">
        <v>39.39</v>
      </c>
      <c r="AA47" s="5" t="s">
        <v>33</v>
      </c>
      <c r="AB47" s="5" t="s">
        <v>253</v>
      </c>
      <c r="AC47" s="6"/>
      <c r="AD47" s="5" t="s">
        <v>253</v>
      </c>
      <c r="AE47" s="6"/>
      <c r="AF47" s="5" t="s">
        <v>253</v>
      </c>
      <c r="AG47" s="6"/>
      <c r="AH47" s="5" t="s">
        <v>253</v>
      </c>
      <c r="AI47" s="6"/>
      <c r="AJ47" s="5"/>
      <c r="AK47" s="6"/>
      <c r="AL47" s="85"/>
      <c r="AM47" s="24"/>
      <c r="AN47" s="24"/>
      <c r="AO47" s="24"/>
      <c r="AP47" s="24"/>
      <c r="AQ47" s="24"/>
      <c r="AR47" s="24"/>
      <c r="AS47" s="24"/>
      <c r="AT47" s="24"/>
      <c r="AU47" s="24"/>
      <c r="AV47" s="24"/>
    </row>
    <row r="48" spans="1:48" s="8" customFormat="1">
      <c r="A48" s="2">
        <v>46</v>
      </c>
      <c r="B48" s="61" t="s">
        <v>149</v>
      </c>
      <c r="C48" s="61" t="s">
        <v>150</v>
      </c>
      <c r="D48" s="79" t="s">
        <v>52</v>
      </c>
      <c r="E48" s="24">
        <v>4</v>
      </c>
      <c r="F48" s="45">
        <f t="shared" si="2"/>
        <v>184.89</v>
      </c>
      <c r="G48" s="47">
        <f t="shared" si="1"/>
        <v>46.222499999999997</v>
      </c>
      <c r="H48" s="5"/>
      <c r="I48" s="5"/>
      <c r="J48" s="5"/>
      <c r="K48" s="5"/>
      <c r="L48" s="5"/>
      <c r="M48" s="5"/>
      <c r="N48" s="5"/>
      <c r="O48" s="5"/>
      <c r="P48" s="5">
        <v>41.23</v>
      </c>
      <c r="Q48" s="5" t="s">
        <v>282</v>
      </c>
      <c r="R48" s="5" t="s">
        <v>253</v>
      </c>
      <c r="S48" s="5"/>
      <c r="T48" s="5">
        <v>48.48</v>
      </c>
      <c r="U48" s="5" t="s">
        <v>43</v>
      </c>
      <c r="V48" s="5" t="s">
        <v>253</v>
      </c>
      <c r="W48" s="5"/>
      <c r="X48" s="5" t="s">
        <v>253</v>
      </c>
      <c r="Y48" s="5"/>
      <c r="Z48" s="5" t="s">
        <v>253</v>
      </c>
      <c r="AA48" s="5"/>
      <c r="AB48" s="5" t="s">
        <v>253</v>
      </c>
      <c r="AC48" s="6"/>
      <c r="AD48" s="5"/>
      <c r="AE48" s="6"/>
      <c r="AF48" s="5" t="s">
        <v>253</v>
      </c>
      <c r="AG48" s="6"/>
      <c r="AH48" s="5">
        <v>57.87</v>
      </c>
      <c r="AI48" s="6" t="s">
        <v>51</v>
      </c>
      <c r="AJ48" s="5">
        <v>37.31</v>
      </c>
      <c r="AK48" s="6" t="s">
        <v>58</v>
      </c>
      <c r="AL48" s="85"/>
      <c r="AM48" s="24"/>
      <c r="AN48" s="24"/>
      <c r="AO48" s="24"/>
      <c r="AP48" s="24"/>
      <c r="AQ48" s="24"/>
      <c r="AR48" s="24"/>
      <c r="AS48" s="24"/>
      <c r="AT48" s="24"/>
      <c r="AU48" s="24"/>
      <c r="AV48" s="24"/>
    </row>
    <row r="49" spans="1:48" s="8" customFormat="1">
      <c r="A49" s="2">
        <v>47</v>
      </c>
      <c r="B49" s="8" t="s">
        <v>233</v>
      </c>
      <c r="C49" s="8" t="s">
        <v>132</v>
      </c>
      <c r="D49" s="8" t="s">
        <v>234</v>
      </c>
      <c r="E49" s="24">
        <v>3</v>
      </c>
      <c r="F49" s="45">
        <f t="shared" si="2"/>
        <v>178.14000000000001</v>
      </c>
      <c r="G49" s="47">
        <f t="shared" si="1"/>
        <v>59.38</v>
      </c>
      <c r="AD49" s="8">
        <v>59.28</v>
      </c>
      <c r="AE49" s="8" t="s">
        <v>329</v>
      </c>
      <c r="AF49" s="24" t="s">
        <v>253</v>
      </c>
      <c r="AH49" s="13">
        <v>68.290000000000006</v>
      </c>
      <c r="AI49" s="8" t="s">
        <v>329</v>
      </c>
      <c r="AJ49" s="11">
        <v>50.57</v>
      </c>
      <c r="AK49" s="8" t="s">
        <v>329</v>
      </c>
      <c r="AL49" s="15"/>
      <c r="AN49" s="24"/>
      <c r="AO49" s="24"/>
      <c r="AP49" s="24"/>
      <c r="AQ49" s="24"/>
      <c r="AR49" s="24"/>
      <c r="AS49" s="24"/>
      <c r="AT49" s="24"/>
      <c r="AU49" s="24"/>
      <c r="AV49" s="24"/>
    </row>
    <row r="50" spans="1:48" s="8" customFormat="1">
      <c r="A50" s="2">
        <v>48</v>
      </c>
      <c r="B50" s="8" t="s">
        <v>326</v>
      </c>
      <c r="C50" s="8" t="s">
        <v>236</v>
      </c>
      <c r="D50" s="8" t="s">
        <v>329</v>
      </c>
      <c r="E50" s="24">
        <v>3</v>
      </c>
      <c r="F50" s="45">
        <f t="shared" si="2"/>
        <v>178.14000000000001</v>
      </c>
      <c r="G50" s="47">
        <f t="shared" si="1"/>
        <v>59.38</v>
      </c>
      <c r="AD50" s="8">
        <v>59.28</v>
      </c>
      <c r="AE50" s="8" t="s">
        <v>234</v>
      </c>
      <c r="AF50" s="24" t="s">
        <v>253</v>
      </c>
      <c r="AH50" s="13">
        <v>68.290000000000006</v>
      </c>
      <c r="AI50" s="8" t="s">
        <v>234</v>
      </c>
      <c r="AJ50" s="11">
        <v>50.57</v>
      </c>
      <c r="AK50" s="8" t="s">
        <v>234</v>
      </c>
      <c r="AL50" s="15"/>
      <c r="AN50" s="24"/>
      <c r="AO50" s="24"/>
      <c r="AP50" s="24"/>
      <c r="AQ50" s="24"/>
      <c r="AR50" s="24"/>
      <c r="AS50" s="24"/>
      <c r="AT50" s="24"/>
      <c r="AU50" s="24"/>
      <c r="AV50" s="24"/>
    </row>
    <row r="51" spans="1:48" s="8" customFormat="1">
      <c r="A51" s="2">
        <v>49</v>
      </c>
      <c r="B51" s="61" t="s">
        <v>182</v>
      </c>
      <c r="C51" s="61" t="s">
        <v>183</v>
      </c>
      <c r="D51" s="79" t="s">
        <v>181</v>
      </c>
      <c r="E51" s="9">
        <v>3</v>
      </c>
      <c r="F51" s="45">
        <f>SUM(H51:AM51)-(H51+N51+T51+Z51+AB51)</f>
        <v>167.99999999999994</v>
      </c>
      <c r="G51" s="47">
        <f t="shared" si="1"/>
        <v>55.999999999999979</v>
      </c>
      <c r="H51" s="74">
        <v>49.74</v>
      </c>
      <c r="I51" s="74" t="s">
        <v>180</v>
      </c>
      <c r="J51" s="5">
        <v>57.39</v>
      </c>
      <c r="K51" s="5" t="s">
        <v>180</v>
      </c>
      <c r="L51" s="5"/>
      <c r="M51" s="5"/>
      <c r="N51" s="74">
        <v>36.14</v>
      </c>
      <c r="O51" s="74" t="s">
        <v>180</v>
      </c>
      <c r="P51" s="5"/>
      <c r="Q51" s="5"/>
      <c r="R51" s="5">
        <v>53.79</v>
      </c>
      <c r="S51" s="5" t="s">
        <v>180</v>
      </c>
      <c r="T51" s="74">
        <v>46.97</v>
      </c>
      <c r="U51" s="74" t="s">
        <v>180</v>
      </c>
      <c r="V51" s="5" t="s">
        <v>253</v>
      </c>
      <c r="W51" s="5"/>
      <c r="X51" s="5" t="s">
        <v>253</v>
      </c>
      <c r="Y51" s="5"/>
      <c r="Z51" s="74">
        <v>50.19</v>
      </c>
      <c r="AA51" s="74" t="s">
        <v>180</v>
      </c>
      <c r="AB51" s="74">
        <v>53.39</v>
      </c>
      <c r="AC51" s="98" t="s">
        <v>180</v>
      </c>
      <c r="AD51" s="5" t="s">
        <v>253</v>
      </c>
      <c r="AE51" s="6"/>
      <c r="AF51" s="5" t="s">
        <v>253</v>
      </c>
      <c r="AG51" s="6"/>
      <c r="AH51" s="5" t="s">
        <v>253</v>
      </c>
      <c r="AI51" s="6"/>
      <c r="AJ51" s="5">
        <v>56.82</v>
      </c>
      <c r="AK51" s="6" t="s">
        <v>180</v>
      </c>
      <c r="AL51" s="85"/>
      <c r="AM51" s="24"/>
      <c r="AN51" s="24"/>
      <c r="AO51" s="24"/>
      <c r="AP51" s="24"/>
      <c r="AQ51" s="24"/>
      <c r="AR51" s="24"/>
      <c r="AS51" s="24"/>
      <c r="AT51" s="24"/>
      <c r="AU51" s="24"/>
      <c r="AV51" s="24"/>
    </row>
    <row r="52" spans="1:48" s="8" customFormat="1">
      <c r="A52" s="2">
        <v>50</v>
      </c>
      <c r="B52" s="61" t="s">
        <v>140</v>
      </c>
      <c r="C52" s="61" t="s">
        <v>161</v>
      </c>
      <c r="D52" s="79" t="s">
        <v>83</v>
      </c>
      <c r="E52" s="24">
        <v>4</v>
      </c>
      <c r="F52" s="45">
        <f>SUM(H52:AM52)-(0+0)</f>
        <v>166.93</v>
      </c>
      <c r="G52" s="47">
        <f t="shared" si="1"/>
        <v>41.732500000000002</v>
      </c>
      <c r="H52" s="12">
        <v>48.96</v>
      </c>
      <c r="I52" s="12" t="s">
        <v>48</v>
      </c>
      <c r="J52" s="5">
        <v>55.47</v>
      </c>
      <c r="K52" s="5" t="s">
        <v>48</v>
      </c>
      <c r="L52" s="5"/>
      <c r="M52" s="5"/>
      <c r="N52" s="5">
        <v>62.5</v>
      </c>
      <c r="O52" s="5" t="s">
        <v>43</v>
      </c>
      <c r="P52" s="5"/>
      <c r="Q52" s="5"/>
      <c r="R52" s="5" t="s">
        <v>253</v>
      </c>
      <c r="S52" s="5"/>
      <c r="T52" s="5" t="s">
        <v>253</v>
      </c>
      <c r="U52" s="5"/>
      <c r="V52" s="5" t="s">
        <v>253</v>
      </c>
      <c r="W52" s="5"/>
      <c r="X52" s="5" t="s">
        <v>253</v>
      </c>
      <c r="Y52" s="5"/>
      <c r="Z52" s="5" t="s">
        <v>253</v>
      </c>
      <c r="AA52" s="5"/>
      <c r="AB52" s="5" t="s">
        <v>253</v>
      </c>
      <c r="AC52" s="6"/>
      <c r="AD52" s="5" t="s">
        <v>253</v>
      </c>
      <c r="AE52" s="6"/>
      <c r="AF52" s="5" t="s">
        <v>253</v>
      </c>
      <c r="AG52" s="6"/>
      <c r="AH52" s="5" t="s">
        <v>253</v>
      </c>
      <c r="AI52" s="6"/>
      <c r="AJ52" s="5"/>
      <c r="AK52" s="6"/>
      <c r="AL52" s="85"/>
      <c r="AM52" s="24"/>
      <c r="AN52" s="24"/>
      <c r="AO52" s="24"/>
      <c r="AP52" s="24"/>
      <c r="AQ52" s="24"/>
      <c r="AR52" s="24"/>
      <c r="AS52" s="24"/>
      <c r="AT52" s="24"/>
      <c r="AU52" s="24"/>
      <c r="AV52" s="24"/>
    </row>
    <row r="53" spans="1:48" s="8" customFormat="1">
      <c r="A53" s="2">
        <v>51</v>
      </c>
      <c r="B53" s="61" t="s">
        <v>96</v>
      </c>
      <c r="C53" s="61" t="s">
        <v>97</v>
      </c>
      <c r="D53" s="79" t="s">
        <v>71</v>
      </c>
      <c r="E53" s="9">
        <v>4</v>
      </c>
      <c r="F53" s="45">
        <f>SUM(H53:AM53)-(AD53+AH53)</f>
        <v>165.64000000000001</v>
      </c>
      <c r="G53" s="47">
        <f t="shared" si="1"/>
        <v>41.410000000000004</v>
      </c>
      <c r="H53" s="12">
        <v>30.47</v>
      </c>
      <c r="I53" s="12" t="s">
        <v>65</v>
      </c>
      <c r="J53" s="5"/>
      <c r="K53" s="5"/>
      <c r="L53" s="5"/>
      <c r="M53" s="5"/>
      <c r="N53" s="5" t="s">
        <v>253</v>
      </c>
      <c r="O53" s="5"/>
      <c r="P53" s="5"/>
      <c r="Q53" s="5"/>
      <c r="R53" s="16" t="s">
        <v>253</v>
      </c>
      <c r="S53" s="16"/>
      <c r="T53" s="5" t="s">
        <v>253</v>
      </c>
      <c r="U53" s="5"/>
      <c r="V53" s="5">
        <v>44.38</v>
      </c>
      <c r="W53" s="5" t="s">
        <v>303</v>
      </c>
      <c r="X53" s="5">
        <v>44.77</v>
      </c>
      <c r="Y53" s="5" t="s">
        <v>303</v>
      </c>
      <c r="Z53" s="5">
        <v>46.02</v>
      </c>
      <c r="AA53" s="5" t="s">
        <v>303</v>
      </c>
      <c r="AB53" s="5" t="s">
        <v>253</v>
      </c>
      <c r="AC53" s="6"/>
      <c r="AD53" s="74">
        <v>39.770000000000003</v>
      </c>
      <c r="AE53" s="98" t="s">
        <v>303</v>
      </c>
      <c r="AF53" s="5" t="s">
        <v>253</v>
      </c>
      <c r="AG53" s="6"/>
      <c r="AH53" s="74">
        <v>42.82</v>
      </c>
      <c r="AI53" s="98" t="s">
        <v>303</v>
      </c>
      <c r="AJ53" s="5"/>
      <c r="AK53" s="6"/>
      <c r="AL53" s="85"/>
      <c r="AM53" s="24"/>
      <c r="AN53" s="24"/>
      <c r="AO53" s="24"/>
      <c r="AP53" s="24"/>
      <c r="AQ53" s="24"/>
      <c r="AR53" s="24"/>
      <c r="AS53" s="24"/>
      <c r="AT53" s="24"/>
      <c r="AU53" s="24"/>
      <c r="AV53" s="24"/>
    </row>
    <row r="54" spans="1:48" s="8" customFormat="1">
      <c r="A54" s="2">
        <v>52</v>
      </c>
      <c r="B54" s="61" t="s">
        <v>185</v>
      </c>
      <c r="C54" s="61" t="s">
        <v>97</v>
      </c>
      <c r="D54" s="79" t="s">
        <v>186</v>
      </c>
      <c r="E54" s="24">
        <v>3</v>
      </c>
      <c r="F54" s="45">
        <f>SUM(H54:AM54)-(J54+L54+N54+V54+X54+Z54+AB54+AD54+T54+AH54+AJ54)</f>
        <v>160.75999999999988</v>
      </c>
      <c r="G54" s="47">
        <f t="shared" si="1"/>
        <v>53.586666666666623</v>
      </c>
      <c r="H54" s="5"/>
      <c r="I54" s="5"/>
      <c r="J54" s="74">
        <v>46.09</v>
      </c>
      <c r="K54" s="74" t="s">
        <v>187</v>
      </c>
      <c r="L54" s="74">
        <v>42.19</v>
      </c>
      <c r="M54" s="74" t="s">
        <v>187</v>
      </c>
      <c r="N54" s="74">
        <v>43.18</v>
      </c>
      <c r="O54" s="74" t="s">
        <v>187</v>
      </c>
      <c r="P54" s="12">
        <v>52.98</v>
      </c>
      <c r="Q54" s="4" t="s">
        <v>187</v>
      </c>
      <c r="R54" s="73">
        <v>54.8</v>
      </c>
      <c r="S54" s="72" t="s">
        <v>187</v>
      </c>
      <c r="T54" s="74">
        <v>46.28</v>
      </c>
      <c r="U54" s="98" t="s">
        <v>187</v>
      </c>
      <c r="V54" s="74">
        <v>46.04</v>
      </c>
      <c r="W54" s="98" t="s">
        <v>87</v>
      </c>
      <c r="X54" s="74">
        <v>42.92</v>
      </c>
      <c r="Y54" s="98" t="s">
        <v>187</v>
      </c>
      <c r="Z54" s="74">
        <v>44.13</v>
      </c>
      <c r="AA54" s="98" t="s">
        <v>187</v>
      </c>
      <c r="AB54" s="74">
        <v>45.57</v>
      </c>
      <c r="AC54" s="98" t="s">
        <v>187</v>
      </c>
      <c r="AD54" s="4">
        <v>43.94</v>
      </c>
      <c r="AE54" s="4" t="s">
        <v>187</v>
      </c>
      <c r="AF54" s="12">
        <v>52.98</v>
      </c>
      <c r="AG54" s="4" t="s">
        <v>187</v>
      </c>
      <c r="AH54" s="74">
        <v>40.049999999999997</v>
      </c>
      <c r="AI54" s="98" t="s">
        <v>187</v>
      </c>
      <c r="AJ54" s="74">
        <v>41.67</v>
      </c>
      <c r="AK54" s="98" t="s">
        <v>187</v>
      </c>
      <c r="AL54" s="85"/>
      <c r="AM54" s="24"/>
      <c r="AN54" s="24"/>
      <c r="AO54" s="24"/>
      <c r="AP54" s="24"/>
      <c r="AQ54" s="24"/>
      <c r="AR54" s="24"/>
      <c r="AS54" s="24"/>
      <c r="AT54" s="24"/>
      <c r="AU54" s="24"/>
      <c r="AV54" s="24"/>
    </row>
    <row r="55" spans="1:48" s="8" customFormat="1">
      <c r="A55" s="2">
        <v>53</v>
      </c>
      <c r="B55" s="61" t="s">
        <v>185</v>
      </c>
      <c r="C55" s="61" t="s">
        <v>188</v>
      </c>
      <c r="D55" s="79" t="s">
        <v>187</v>
      </c>
      <c r="E55" s="9">
        <v>3</v>
      </c>
      <c r="F55" s="45">
        <f>SUM(H55:AM55)-(J55+L55+N55+V55+X55+Z55+AB55+AD55+T55+AH55+AJ55)</f>
        <v>160.75999999999988</v>
      </c>
      <c r="G55" s="47">
        <f t="shared" si="1"/>
        <v>53.586666666666623</v>
      </c>
      <c r="H55" s="5"/>
      <c r="I55" s="5"/>
      <c r="J55" s="74">
        <v>46.09</v>
      </c>
      <c r="K55" s="74" t="s">
        <v>186</v>
      </c>
      <c r="L55" s="74">
        <v>42.19</v>
      </c>
      <c r="M55" s="74" t="s">
        <v>186</v>
      </c>
      <c r="N55" s="74">
        <v>43.18</v>
      </c>
      <c r="O55" s="74" t="s">
        <v>186</v>
      </c>
      <c r="P55" s="5">
        <v>52.98</v>
      </c>
      <c r="Q55" s="5" t="s">
        <v>186</v>
      </c>
      <c r="R55" s="16">
        <v>54.8</v>
      </c>
      <c r="S55" s="16" t="s">
        <v>186</v>
      </c>
      <c r="T55" s="5">
        <v>46.28</v>
      </c>
      <c r="U55" s="5" t="s">
        <v>186</v>
      </c>
      <c r="V55" s="74">
        <v>46.04</v>
      </c>
      <c r="W55" s="74" t="s">
        <v>186</v>
      </c>
      <c r="X55" s="74">
        <v>42.92</v>
      </c>
      <c r="Y55" s="74" t="s">
        <v>186</v>
      </c>
      <c r="Z55" s="74">
        <v>44.13</v>
      </c>
      <c r="AA55" s="74" t="s">
        <v>186</v>
      </c>
      <c r="AB55" s="74">
        <v>45.57</v>
      </c>
      <c r="AC55" s="98" t="s">
        <v>186</v>
      </c>
      <c r="AD55" s="5">
        <v>43.94</v>
      </c>
      <c r="AE55" s="6" t="s">
        <v>186</v>
      </c>
      <c r="AF55" s="5">
        <v>52.98</v>
      </c>
      <c r="AG55" s="6" t="s">
        <v>186</v>
      </c>
      <c r="AH55" s="74">
        <v>40.049999999999997</v>
      </c>
      <c r="AI55" s="98" t="s">
        <v>186</v>
      </c>
      <c r="AJ55" s="74">
        <v>41.67</v>
      </c>
      <c r="AK55" s="98" t="s">
        <v>186</v>
      </c>
      <c r="AL55" s="85"/>
      <c r="AM55" s="24"/>
      <c r="AN55" s="24"/>
      <c r="AO55" s="24"/>
      <c r="AP55" s="24"/>
      <c r="AQ55" s="24"/>
      <c r="AR55" s="24"/>
      <c r="AS55" s="24"/>
      <c r="AT55" s="24"/>
      <c r="AU55" s="24"/>
      <c r="AV55" s="24"/>
    </row>
    <row r="56" spans="1:48" s="8" customFormat="1">
      <c r="A56" s="2">
        <v>54</v>
      </c>
      <c r="B56" s="61" t="s">
        <v>162</v>
      </c>
      <c r="C56" s="61" t="s">
        <v>163</v>
      </c>
      <c r="D56" s="79" t="s">
        <v>86</v>
      </c>
      <c r="E56" s="9">
        <v>3</v>
      </c>
      <c r="F56" s="45">
        <f>SUM(H56:AM56)-(H56+L56+J56+R56+T56+X56)</f>
        <v>160.63000000000005</v>
      </c>
      <c r="G56" s="47">
        <f t="shared" si="1"/>
        <v>53.543333333333351</v>
      </c>
      <c r="H56" s="74">
        <v>47.66</v>
      </c>
      <c r="I56" s="74" t="s">
        <v>242</v>
      </c>
      <c r="J56" s="74">
        <v>40.630000000000003</v>
      </c>
      <c r="K56" s="74" t="s">
        <v>242</v>
      </c>
      <c r="L56" s="74">
        <v>40.06</v>
      </c>
      <c r="M56" s="74" t="s">
        <v>242</v>
      </c>
      <c r="N56" s="5">
        <v>52.73</v>
      </c>
      <c r="O56" s="5" t="s">
        <v>242</v>
      </c>
      <c r="P56" s="5"/>
      <c r="Q56" s="5"/>
      <c r="R56" s="103">
        <v>45.37</v>
      </c>
      <c r="S56" s="103" t="s">
        <v>242</v>
      </c>
      <c r="T56" s="74">
        <v>51.03</v>
      </c>
      <c r="U56" s="74" t="s">
        <v>242</v>
      </c>
      <c r="V56" s="5">
        <v>53.54</v>
      </c>
      <c r="W56" s="5" t="s">
        <v>242</v>
      </c>
      <c r="X56" s="74">
        <v>49.58</v>
      </c>
      <c r="Y56" s="74" t="s">
        <v>242</v>
      </c>
      <c r="Z56" s="5" t="s">
        <v>253</v>
      </c>
      <c r="AA56" s="5"/>
      <c r="AB56" s="5" t="s">
        <v>253</v>
      </c>
      <c r="AC56" s="6"/>
      <c r="AD56" s="5" t="s">
        <v>253</v>
      </c>
      <c r="AE56" s="6"/>
      <c r="AF56" s="5" t="s">
        <v>253</v>
      </c>
      <c r="AG56" s="6"/>
      <c r="AH56" s="5" t="s">
        <v>253</v>
      </c>
      <c r="AI56" s="6"/>
      <c r="AJ56" s="5">
        <v>54.36</v>
      </c>
      <c r="AK56" s="6" t="s">
        <v>242</v>
      </c>
      <c r="AL56" s="85"/>
      <c r="AM56" s="24"/>
      <c r="AN56" s="24"/>
      <c r="AO56" s="24"/>
      <c r="AP56" s="24"/>
      <c r="AQ56" s="24"/>
      <c r="AR56" s="24"/>
      <c r="AS56" s="24"/>
      <c r="AT56" s="24"/>
      <c r="AU56" s="24"/>
      <c r="AV56" s="24"/>
    </row>
    <row r="57" spans="1:48" s="8" customFormat="1">
      <c r="A57" s="2">
        <v>55</v>
      </c>
      <c r="B57" s="61" t="s">
        <v>46</v>
      </c>
      <c r="C57" s="61" t="s">
        <v>177</v>
      </c>
      <c r="D57" s="79" t="s">
        <v>178</v>
      </c>
      <c r="E57" s="9">
        <v>3</v>
      </c>
      <c r="F57" s="45">
        <f>SUM(H57:AM57)-(AB57+AD57)</f>
        <v>158.92000000000002</v>
      </c>
      <c r="G57" s="47">
        <f t="shared" si="1"/>
        <v>52.973333333333336</v>
      </c>
      <c r="H57" s="5"/>
      <c r="I57" s="5"/>
      <c r="J57" s="5"/>
      <c r="K57" s="5"/>
      <c r="L57" s="5"/>
      <c r="M57" s="5"/>
      <c r="N57" s="70"/>
      <c r="O57" s="70"/>
      <c r="P57" s="5"/>
      <c r="Q57" s="5"/>
      <c r="R57" s="16"/>
      <c r="S57" s="16"/>
      <c r="T57" s="5"/>
      <c r="U57" s="5"/>
      <c r="V57" s="5">
        <v>44.79</v>
      </c>
      <c r="W57" s="5" t="s">
        <v>179</v>
      </c>
      <c r="X57" s="5">
        <v>56.36</v>
      </c>
      <c r="Y57" s="5" t="s">
        <v>179</v>
      </c>
      <c r="Z57" s="5">
        <v>57.77</v>
      </c>
      <c r="AA57" s="5" t="s">
        <v>179</v>
      </c>
      <c r="AB57" s="74">
        <v>42.19</v>
      </c>
      <c r="AC57" s="124" t="s">
        <v>179</v>
      </c>
      <c r="AD57" s="74">
        <v>41.86</v>
      </c>
      <c r="AE57" s="124" t="s">
        <v>179</v>
      </c>
      <c r="AF57" s="5" t="s">
        <v>253</v>
      </c>
      <c r="AG57" s="10"/>
      <c r="AH57" s="5" t="s">
        <v>253</v>
      </c>
      <c r="AI57" s="10"/>
      <c r="AJ57" s="5"/>
      <c r="AK57" s="6"/>
      <c r="AL57" s="85"/>
      <c r="AM57" s="24"/>
      <c r="AN57" s="24"/>
      <c r="AO57" s="24"/>
      <c r="AP57" s="24"/>
      <c r="AQ57" s="24"/>
      <c r="AR57" s="24"/>
      <c r="AS57" s="24"/>
      <c r="AT57" s="24"/>
      <c r="AU57" s="24"/>
      <c r="AV57" s="24"/>
    </row>
    <row r="58" spans="1:48" s="8" customFormat="1">
      <c r="A58" s="2">
        <v>56</v>
      </c>
      <c r="B58" s="61" t="s">
        <v>46</v>
      </c>
      <c r="C58" s="61" t="s">
        <v>99</v>
      </c>
      <c r="D58" s="79" t="s">
        <v>179</v>
      </c>
      <c r="E58" s="24">
        <v>3</v>
      </c>
      <c r="F58" s="45">
        <f>SUM(H58:AM58)-(AB58+AD58)</f>
        <v>158.92000000000002</v>
      </c>
      <c r="G58" s="47">
        <f t="shared" si="1"/>
        <v>52.973333333333336</v>
      </c>
      <c r="H58" s="5"/>
      <c r="I58" s="5"/>
      <c r="J58" s="5"/>
      <c r="K58" s="5"/>
      <c r="L58" s="5"/>
      <c r="M58" s="68"/>
      <c r="N58" s="5"/>
      <c r="O58" s="5"/>
      <c r="P58" s="135"/>
      <c r="Q58" s="4"/>
      <c r="R58" s="12"/>
      <c r="S58" s="4"/>
      <c r="T58" s="4"/>
      <c r="U58" s="4"/>
      <c r="V58" s="12">
        <v>44.79</v>
      </c>
      <c r="W58" s="4" t="s">
        <v>178</v>
      </c>
      <c r="X58" s="12">
        <v>56.36</v>
      </c>
      <c r="Y58" s="4" t="s">
        <v>178</v>
      </c>
      <c r="Z58" s="12">
        <v>57.77</v>
      </c>
      <c r="AA58" s="4" t="s">
        <v>178</v>
      </c>
      <c r="AB58" s="74">
        <v>42.19</v>
      </c>
      <c r="AC58" s="98" t="s">
        <v>178</v>
      </c>
      <c r="AD58" s="98">
        <v>41.86</v>
      </c>
      <c r="AE58" s="98" t="s">
        <v>178</v>
      </c>
      <c r="AF58" s="12" t="s">
        <v>253</v>
      </c>
      <c r="AG58" s="4"/>
      <c r="AH58" s="12" t="s">
        <v>253</v>
      </c>
      <c r="AI58" s="4"/>
      <c r="AJ58" s="12"/>
      <c r="AK58" s="4"/>
      <c r="AL58" s="85"/>
      <c r="AM58" s="24"/>
      <c r="AN58" s="24"/>
      <c r="AO58" s="24"/>
      <c r="AP58" s="24"/>
      <c r="AQ58" s="24"/>
      <c r="AR58" s="24"/>
      <c r="AS58" s="24"/>
      <c r="AT58" s="24"/>
      <c r="AU58" s="24"/>
      <c r="AV58" s="24"/>
    </row>
    <row r="59" spans="1:48" s="8" customFormat="1">
      <c r="A59" s="2">
        <v>57</v>
      </c>
      <c r="B59" s="61" t="s">
        <v>89</v>
      </c>
      <c r="C59" s="61" t="s">
        <v>90</v>
      </c>
      <c r="D59" s="79" t="s">
        <v>72</v>
      </c>
      <c r="E59" s="9">
        <v>3</v>
      </c>
      <c r="F59" s="45">
        <f>SUM(H59:AM59)-(H59+J59+L59+P59+T59+X59+Z59+AB59+AH59)</f>
        <v>158.01999999999992</v>
      </c>
      <c r="G59" s="47">
        <f t="shared" si="1"/>
        <v>52.673333333333311</v>
      </c>
      <c r="H59" s="74">
        <v>45.83</v>
      </c>
      <c r="I59" s="74" t="s">
        <v>61</v>
      </c>
      <c r="J59" s="74">
        <v>42.9</v>
      </c>
      <c r="K59" s="74" t="s">
        <v>61</v>
      </c>
      <c r="L59" s="74">
        <v>41.93</v>
      </c>
      <c r="M59" s="74" t="s">
        <v>61</v>
      </c>
      <c r="N59" s="71" t="s">
        <v>253</v>
      </c>
      <c r="O59" s="71"/>
      <c r="P59" s="74">
        <v>41.96</v>
      </c>
      <c r="Q59" s="74" t="s">
        <v>61</v>
      </c>
      <c r="R59" s="5">
        <v>51.39</v>
      </c>
      <c r="S59" s="5" t="s">
        <v>61</v>
      </c>
      <c r="T59" s="74">
        <v>46.21</v>
      </c>
      <c r="U59" s="74" t="s">
        <v>61</v>
      </c>
      <c r="V59" s="5" t="s">
        <v>253</v>
      </c>
      <c r="W59" s="5"/>
      <c r="X59" s="74">
        <v>41.88</v>
      </c>
      <c r="Y59" s="74" t="s">
        <v>61</v>
      </c>
      <c r="Z59" s="74">
        <v>36.93</v>
      </c>
      <c r="AA59" s="74" t="s">
        <v>61</v>
      </c>
      <c r="AB59" s="74">
        <v>47.14</v>
      </c>
      <c r="AC59" s="98" t="s">
        <v>61</v>
      </c>
      <c r="AD59" s="5">
        <v>50.95</v>
      </c>
      <c r="AE59" s="6" t="s">
        <v>61</v>
      </c>
      <c r="AF59" s="5" t="s">
        <v>253</v>
      </c>
      <c r="AG59" s="6"/>
      <c r="AH59" s="74">
        <v>32.869999999999997</v>
      </c>
      <c r="AI59" s="98" t="s">
        <v>61</v>
      </c>
      <c r="AJ59" s="5">
        <v>55.68</v>
      </c>
      <c r="AK59" s="6" t="s">
        <v>61</v>
      </c>
      <c r="AL59" s="85"/>
      <c r="AM59" s="24"/>
      <c r="AN59" s="24"/>
      <c r="AO59" s="24"/>
      <c r="AP59" s="24"/>
      <c r="AQ59" s="24"/>
      <c r="AR59" s="24"/>
      <c r="AS59" s="24"/>
      <c r="AT59" s="24"/>
      <c r="AU59" s="24"/>
      <c r="AV59" s="24"/>
    </row>
    <row r="60" spans="1:48" s="8" customFormat="1">
      <c r="A60" s="2">
        <v>58</v>
      </c>
      <c r="B60" s="61" t="s">
        <v>94</v>
      </c>
      <c r="C60" s="61" t="s">
        <v>95</v>
      </c>
      <c r="D60" s="79" t="s">
        <v>61</v>
      </c>
      <c r="E60" s="9">
        <v>3</v>
      </c>
      <c r="F60" s="45">
        <f>SUM(H60:AM60)-(H60+J60+L60+P60+T60+X60+Z60+AB60+AH60)</f>
        <v>158.01999999999992</v>
      </c>
      <c r="G60" s="47">
        <f t="shared" si="1"/>
        <v>52.673333333333311</v>
      </c>
      <c r="H60" s="74">
        <v>45.83</v>
      </c>
      <c r="I60" s="74" t="s">
        <v>72</v>
      </c>
      <c r="J60" s="74">
        <v>42.9</v>
      </c>
      <c r="K60" s="74" t="s">
        <v>72</v>
      </c>
      <c r="L60" s="74">
        <v>41.93</v>
      </c>
      <c r="M60" s="74" t="s">
        <v>72</v>
      </c>
      <c r="N60" s="5" t="s">
        <v>253</v>
      </c>
      <c r="O60" s="5"/>
      <c r="P60" s="74">
        <v>41.96</v>
      </c>
      <c r="Q60" s="74" t="s">
        <v>72</v>
      </c>
      <c r="R60" s="5">
        <v>51.39</v>
      </c>
      <c r="S60" s="5" t="s">
        <v>72</v>
      </c>
      <c r="T60" s="74">
        <v>46.21</v>
      </c>
      <c r="U60" s="74" t="s">
        <v>72</v>
      </c>
      <c r="V60" s="5" t="s">
        <v>253</v>
      </c>
      <c r="W60" s="5"/>
      <c r="X60" s="74">
        <v>41.88</v>
      </c>
      <c r="Y60" s="74" t="s">
        <v>72</v>
      </c>
      <c r="Z60" s="74">
        <v>36.93</v>
      </c>
      <c r="AA60" s="74" t="s">
        <v>72</v>
      </c>
      <c r="AB60" s="74">
        <v>47.14</v>
      </c>
      <c r="AC60" s="98" t="s">
        <v>72</v>
      </c>
      <c r="AD60" s="5">
        <v>50.95</v>
      </c>
      <c r="AE60" s="6" t="s">
        <v>72</v>
      </c>
      <c r="AF60" s="5" t="s">
        <v>253</v>
      </c>
      <c r="AG60" s="6"/>
      <c r="AH60" s="74">
        <v>32.869999999999997</v>
      </c>
      <c r="AI60" s="98" t="s">
        <v>72</v>
      </c>
      <c r="AJ60" s="5">
        <v>55.68</v>
      </c>
      <c r="AK60" s="6" t="s">
        <v>72</v>
      </c>
      <c r="AL60" s="85"/>
      <c r="AM60" s="24"/>
      <c r="AN60" s="24"/>
      <c r="AO60" s="24"/>
      <c r="AP60" s="24"/>
      <c r="AQ60" s="24"/>
      <c r="AR60" s="24"/>
      <c r="AS60" s="24"/>
      <c r="AT60" s="24"/>
      <c r="AU60" s="24"/>
      <c r="AV60" s="24"/>
    </row>
    <row r="61" spans="1:48">
      <c r="A61" s="2">
        <v>59</v>
      </c>
      <c r="B61" s="8" t="s">
        <v>80</v>
      </c>
      <c r="C61" s="61" t="s">
        <v>260</v>
      </c>
      <c r="D61" s="79" t="s">
        <v>262</v>
      </c>
      <c r="E61" s="24">
        <v>2</v>
      </c>
      <c r="F61" s="45">
        <f>SUM(H61:AM61)-(0+0)</f>
        <v>150.61000000000001</v>
      </c>
      <c r="G61" s="47">
        <f t="shared" si="1"/>
        <v>75.305000000000007</v>
      </c>
      <c r="H61" s="5"/>
      <c r="I61" s="5"/>
      <c r="J61" s="5"/>
      <c r="K61" s="5"/>
      <c r="L61" s="5"/>
      <c r="M61" s="5"/>
      <c r="N61" s="5">
        <v>50.21</v>
      </c>
      <c r="O61" s="5" t="s">
        <v>263</v>
      </c>
      <c r="P61" s="5"/>
      <c r="Q61" s="5"/>
      <c r="R61" s="5" t="s">
        <v>253</v>
      </c>
      <c r="S61" s="5"/>
      <c r="T61" s="5" t="s">
        <v>253</v>
      </c>
      <c r="U61" s="5"/>
      <c r="V61" s="5" t="s">
        <v>253</v>
      </c>
      <c r="W61" s="5"/>
      <c r="X61" s="5">
        <v>54.38</v>
      </c>
      <c r="Y61" s="5" t="s">
        <v>250</v>
      </c>
      <c r="Z61" s="5" t="s">
        <v>253</v>
      </c>
      <c r="AA61" s="5"/>
      <c r="AB61" s="5" t="s">
        <v>253</v>
      </c>
      <c r="AC61" s="6"/>
      <c r="AD61" s="5">
        <v>46.02</v>
      </c>
      <c r="AE61" s="6" t="s">
        <v>172</v>
      </c>
      <c r="AF61" s="5" t="s">
        <v>253</v>
      </c>
      <c r="AG61" s="6"/>
      <c r="AH61" s="5" t="s">
        <v>253</v>
      </c>
      <c r="AI61" s="6"/>
      <c r="AJ61" s="5"/>
      <c r="AK61" s="6"/>
      <c r="AL61" s="87"/>
      <c r="AM61" s="88"/>
      <c r="AN61" s="88"/>
      <c r="AO61" s="88"/>
      <c r="AP61" s="88"/>
      <c r="AQ61" s="88"/>
      <c r="AR61" s="88"/>
      <c r="AS61" s="88"/>
      <c r="AT61" s="88"/>
      <c r="AU61" s="88"/>
      <c r="AV61" s="88"/>
    </row>
    <row r="62" spans="1:48" s="8" customFormat="1">
      <c r="A62" s="2">
        <v>60</v>
      </c>
      <c r="B62" s="61" t="s">
        <v>157</v>
      </c>
      <c r="C62" s="61" t="s">
        <v>158</v>
      </c>
      <c r="D62" s="79" t="s">
        <v>91</v>
      </c>
      <c r="E62" s="9">
        <v>3</v>
      </c>
      <c r="F62" s="45">
        <f>SUM(H62:AM62)-(J62+N62+R62+AH62+AJ62)</f>
        <v>149.39000000000001</v>
      </c>
      <c r="G62" s="47">
        <f t="shared" si="1"/>
        <v>49.796666666666674</v>
      </c>
      <c r="H62" s="5">
        <v>54.69</v>
      </c>
      <c r="I62" s="5" t="s">
        <v>239</v>
      </c>
      <c r="J62" s="74">
        <v>39.58</v>
      </c>
      <c r="K62" s="74" t="s">
        <v>239</v>
      </c>
      <c r="L62" s="5"/>
      <c r="M62" s="5"/>
      <c r="N62" s="74">
        <v>36.04</v>
      </c>
      <c r="O62" s="74" t="s">
        <v>239</v>
      </c>
      <c r="P62" s="5">
        <v>50</v>
      </c>
      <c r="Q62" s="5" t="s">
        <v>239</v>
      </c>
      <c r="R62" s="74">
        <v>38.659999999999997</v>
      </c>
      <c r="S62" s="74" t="s">
        <v>239</v>
      </c>
      <c r="T62" s="5">
        <v>44.7</v>
      </c>
      <c r="U62" s="5" t="s">
        <v>239</v>
      </c>
      <c r="V62" s="5" t="s">
        <v>253</v>
      </c>
      <c r="W62" s="5"/>
      <c r="X62" s="5" t="s">
        <v>253</v>
      </c>
      <c r="Y62" s="5"/>
      <c r="Z62" s="5" t="s">
        <v>253</v>
      </c>
      <c r="AA62" s="5"/>
      <c r="AB62" s="5" t="s">
        <v>253</v>
      </c>
      <c r="AC62" s="6"/>
      <c r="AD62" s="5" t="s">
        <v>253</v>
      </c>
      <c r="AE62" s="6"/>
      <c r="AF62" s="5" t="s">
        <v>253</v>
      </c>
      <c r="AG62" s="6"/>
      <c r="AH62" s="74">
        <v>43.06</v>
      </c>
      <c r="AI62" s="98" t="s">
        <v>239</v>
      </c>
      <c r="AJ62" s="74">
        <v>30.87</v>
      </c>
      <c r="AK62" s="98" t="s">
        <v>239</v>
      </c>
      <c r="AL62" s="85"/>
      <c r="AM62" s="24"/>
      <c r="AN62" s="24"/>
      <c r="AO62" s="24"/>
      <c r="AP62" s="24"/>
      <c r="AQ62" s="24"/>
      <c r="AR62" s="24"/>
      <c r="AS62" s="24"/>
      <c r="AT62" s="24"/>
      <c r="AU62" s="24"/>
      <c r="AV62" s="24"/>
    </row>
    <row r="63" spans="1:48" s="8" customFormat="1">
      <c r="A63" s="2">
        <v>61</v>
      </c>
      <c r="B63" s="61" t="s">
        <v>131</v>
      </c>
      <c r="C63" s="61" t="s">
        <v>132</v>
      </c>
      <c r="D63" s="79" t="s">
        <v>76</v>
      </c>
      <c r="E63" s="9">
        <v>3</v>
      </c>
      <c r="F63" s="45">
        <f>SUM(H63:AM63)-(0+0)</f>
        <v>148.44</v>
      </c>
      <c r="G63" s="47">
        <f t="shared" si="1"/>
        <v>49.48</v>
      </c>
      <c r="H63" s="5">
        <v>56.77</v>
      </c>
      <c r="I63" s="5" t="s">
        <v>37</v>
      </c>
      <c r="J63" s="5">
        <v>46.88</v>
      </c>
      <c r="K63" s="5" t="s">
        <v>37</v>
      </c>
      <c r="L63" s="5"/>
      <c r="M63" s="5"/>
      <c r="N63" s="5" t="s">
        <v>253</v>
      </c>
      <c r="O63" s="5"/>
      <c r="P63" s="5"/>
      <c r="Q63" s="5"/>
      <c r="R63" s="5" t="s">
        <v>253</v>
      </c>
      <c r="S63" s="5"/>
      <c r="T63" s="5" t="s">
        <v>253</v>
      </c>
      <c r="U63" s="5"/>
      <c r="V63" s="5" t="s">
        <v>253</v>
      </c>
      <c r="W63" s="5"/>
      <c r="X63" s="5">
        <v>44.79</v>
      </c>
      <c r="Y63" s="5" t="s">
        <v>16</v>
      </c>
      <c r="Z63" s="5" t="s">
        <v>253</v>
      </c>
      <c r="AA63" s="5"/>
      <c r="AB63" s="5" t="s">
        <v>253</v>
      </c>
      <c r="AC63" s="6"/>
      <c r="AD63" s="5" t="s">
        <v>253</v>
      </c>
      <c r="AE63" s="6"/>
      <c r="AF63" s="5" t="s">
        <v>253</v>
      </c>
      <c r="AG63" s="6"/>
      <c r="AH63" s="5" t="s">
        <v>253</v>
      </c>
      <c r="AI63" s="6"/>
      <c r="AJ63" s="5"/>
      <c r="AK63" s="6"/>
      <c r="AL63" s="86"/>
      <c r="AM63" s="24"/>
      <c r="AN63" s="24"/>
      <c r="AO63" s="24"/>
      <c r="AP63" s="24"/>
      <c r="AQ63" s="24"/>
      <c r="AR63" s="24"/>
      <c r="AS63" s="24"/>
      <c r="AT63" s="24"/>
      <c r="AU63" s="24"/>
      <c r="AV63" s="24"/>
    </row>
    <row r="64" spans="1:48" s="8" customFormat="1">
      <c r="A64" s="2">
        <v>62</v>
      </c>
      <c r="B64" s="61" t="s">
        <v>113</v>
      </c>
      <c r="C64" s="61" t="s">
        <v>114</v>
      </c>
      <c r="D64" s="79" t="s">
        <v>115</v>
      </c>
      <c r="E64" s="9">
        <v>3</v>
      </c>
      <c r="F64" s="45">
        <f>SUM(H64:AM64)-(AB64+0)</f>
        <v>138.79000000000002</v>
      </c>
      <c r="G64" s="47">
        <f t="shared" si="1"/>
        <v>46.263333333333343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>
        <v>60</v>
      </c>
      <c r="Y64" s="5" t="s">
        <v>116</v>
      </c>
      <c r="Z64" s="5">
        <v>32.770000000000003</v>
      </c>
      <c r="AA64" s="5" t="s">
        <v>116</v>
      </c>
      <c r="AB64" s="74">
        <v>44.79</v>
      </c>
      <c r="AC64" s="98" t="s">
        <v>116</v>
      </c>
      <c r="AD64" s="5">
        <v>46.02</v>
      </c>
      <c r="AE64" s="6" t="s">
        <v>172</v>
      </c>
      <c r="AF64" s="5" t="s">
        <v>253</v>
      </c>
      <c r="AG64" s="6"/>
      <c r="AH64" s="5" t="s">
        <v>253</v>
      </c>
      <c r="AI64" s="6"/>
      <c r="AJ64" s="5" t="s">
        <v>253</v>
      </c>
      <c r="AK64" s="6"/>
      <c r="AL64" s="86"/>
      <c r="AM64" s="24"/>
      <c r="AN64" s="24"/>
      <c r="AO64" s="24"/>
      <c r="AP64" s="24"/>
      <c r="AQ64" s="24"/>
      <c r="AR64" s="24"/>
      <c r="AS64" s="24"/>
      <c r="AT64" s="24"/>
      <c r="AU64" s="24"/>
      <c r="AV64" s="24"/>
    </row>
    <row r="65" spans="1:48" s="8" customFormat="1">
      <c r="A65" s="2">
        <v>63</v>
      </c>
      <c r="B65" s="61" t="s">
        <v>256</v>
      </c>
      <c r="C65" s="61" t="s">
        <v>122</v>
      </c>
      <c r="D65" s="79" t="s">
        <v>255</v>
      </c>
      <c r="E65" s="24">
        <v>3</v>
      </c>
      <c r="F65" s="45">
        <f>SUM(H65:AM65)-(N65+P65+R65+Z65+AF65)</f>
        <v>137.29000000000002</v>
      </c>
      <c r="G65" s="47">
        <f t="shared" si="1"/>
        <v>45.763333333333343</v>
      </c>
      <c r="H65" s="5"/>
      <c r="I65" s="5"/>
      <c r="J65" s="5"/>
      <c r="K65" s="5"/>
      <c r="L65" s="5"/>
      <c r="M65" s="5"/>
      <c r="N65" s="74">
        <v>36.46</v>
      </c>
      <c r="O65" s="74" t="s">
        <v>117</v>
      </c>
      <c r="P65" s="74">
        <v>41.37</v>
      </c>
      <c r="Q65" s="74" t="s">
        <v>117</v>
      </c>
      <c r="R65" s="74">
        <v>35.880000000000003</v>
      </c>
      <c r="S65" s="74" t="s">
        <v>117</v>
      </c>
      <c r="T65" s="5">
        <v>42.23</v>
      </c>
      <c r="U65" s="5" t="s">
        <v>117</v>
      </c>
      <c r="V65" s="5" t="s">
        <v>253</v>
      </c>
      <c r="W65" s="5"/>
      <c r="X65" s="5" t="s">
        <v>253</v>
      </c>
      <c r="Y65" s="5"/>
      <c r="Z65" s="74">
        <v>33.71</v>
      </c>
      <c r="AA65" s="74" t="s">
        <v>117</v>
      </c>
      <c r="AB65" s="5">
        <v>47.14</v>
      </c>
      <c r="AC65" s="6" t="s">
        <v>117</v>
      </c>
      <c r="AD65" s="5" t="s">
        <v>253</v>
      </c>
      <c r="AE65" s="6"/>
      <c r="AF65" s="74">
        <v>39.880000000000003</v>
      </c>
      <c r="AG65" s="98" t="s">
        <v>117</v>
      </c>
      <c r="AH65" s="5" t="s">
        <v>253</v>
      </c>
      <c r="AI65" s="6"/>
      <c r="AJ65" s="5">
        <v>47.92</v>
      </c>
      <c r="AK65" s="6" t="s">
        <v>117</v>
      </c>
      <c r="AL65" s="85"/>
      <c r="AM65" s="24"/>
      <c r="AN65" s="24"/>
      <c r="AO65" s="24"/>
      <c r="AP65" s="24"/>
      <c r="AQ65" s="24"/>
      <c r="AR65" s="24"/>
      <c r="AS65" s="24"/>
      <c r="AT65" s="24"/>
      <c r="AU65" s="24"/>
      <c r="AV65" s="24"/>
    </row>
    <row r="66" spans="1:48" s="8" customFormat="1">
      <c r="A66" s="2">
        <v>64</v>
      </c>
      <c r="B66" s="61" t="s">
        <v>220</v>
      </c>
      <c r="C66" s="61" t="s">
        <v>221</v>
      </c>
      <c r="D66" s="79" t="s">
        <v>303</v>
      </c>
      <c r="E66" s="24">
        <v>3</v>
      </c>
      <c r="F66" s="45">
        <f>SUM(H66:AM66)-(AD66+AH66)</f>
        <v>135.17000000000002</v>
      </c>
      <c r="G66" s="47">
        <f t="shared" si="1"/>
        <v>45.056666666666672</v>
      </c>
      <c r="H66" s="24"/>
      <c r="I66" s="24"/>
      <c r="J66" s="24"/>
      <c r="K66" s="24"/>
      <c r="L66" s="24"/>
      <c r="M66" s="24"/>
      <c r="N66" s="13"/>
      <c r="O66" s="24"/>
      <c r="P66" s="24"/>
      <c r="Q66" s="24"/>
      <c r="R66" s="24"/>
      <c r="S66" s="24"/>
      <c r="T66" s="24"/>
      <c r="U66" s="24"/>
      <c r="V66" s="13">
        <v>44.38</v>
      </c>
      <c r="W66" s="24" t="s">
        <v>71</v>
      </c>
      <c r="X66" s="24">
        <v>44.77</v>
      </c>
      <c r="Y66" s="24" t="s">
        <v>71</v>
      </c>
      <c r="Z66" s="13">
        <v>46.02</v>
      </c>
      <c r="AA66" s="24" t="s">
        <v>71</v>
      </c>
      <c r="AB66" s="24" t="s">
        <v>253</v>
      </c>
      <c r="AC66" s="24"/>
      <c r="AD66" s="75">
        <v>39.770000000000003</v>
      </c>
      <c r="AE66" s="75" t="s">
        <v>304</v>
      </c>
      <c r="AF66" s="13" t="s">
        <v>253</v>
      </c>
      <c r="AG66" s="24"/>
      <c r="AH66" s="76">
        <v>42.82</v>
      </c>
      <c r="AI66" s="75" t="s">
        <v>71</v>
      </c>
      <c r="AJ66" s="13" t="s">
        <v>253</v>
      </c>
      <c r="AK66" s="24"/>
      <c r="AL66" s="86"/>
      <c r="AM66" s="24"/>
      <c r="AN66" s="24"/>
      <c r="AO66" s="24"/>
      <c r="AP66" s="24"/>
      <c r="AQ66" s="24"/>
      <c r="AR66" s="24"/>
      <c r="AS66" s="24"/>
      <c r="AT66" s="24"/>
      <c r="AU66" s="24"/>
      <c r="AV66" s="24"/>
    </row>
    <row r="67" spans="1:48" s="8" customFormat="1">
      <c r="A67" s="2">
        <v>65</v>
      </c>
      <c r="B67" s="61" t="s">
        <v>257</v>
      </c>
      <c r="C67" s="61" t="s">
        <v>258</v>
      </c>
      <c r="D67" s="79" t="s">
        <v>288</v>
      </c>
      <c r="E67" s="24">
        <v>3</v>
      </c>
      <c r="F67" s="45">
        <f t="shared" ref="F67:F98" si="3">SUM(H67:AM67)-(0+0)</f>
        <v>128.19</v>
      </c>
      <c r="G67" s="47">
        <f t="shared" ref="G67:G98" si="4">F67/E67</f>
        <v>42.73</v>
      </c>
      <c r="H67" s="5"/>
      <c r="I67" s="5"/>
      <c r="J67" s="5"/>
      <c r="K67" s="5"/>
      <c r="L67" s="5"/>
      <c r="M67" s="5"/>
      <c r="N67" s="5">
        <v>46.82</v>
      </c>
      <c r="O67" s="5" t="s">
        <v>116</v>
      </c>
      <c r="P67" s="5"/>
      <c r="Q67" s="5"/>
      <c r="R67" s="5" t="s">
        <v>253</v>
      </c>
      <c r="S67" s="5"/>
      <c r="T67" s="5">
        <v>38.450000000000003</v>
      </c>
      <c r="U67" s="5" t="s">
        <v>88</v>
      </c>
      <c r="V67" s="5">
        <v>42.92</v>
      </c>
      <c r="W67" s="5" t="s">
        <v>88</v>
      </c>
      <c r="X67" s="12" t="s">
        <v>253</v>
      </c>
      <c r="Y67" s="4"/>
      <c r="Z67" s="5" t="s">
        <v>253</v>
      </c>
      <c r="AA67" s="5"/>
      <c r="AB67" s="5" t="s">
        <v>253</v>
      </c>
      <c r="AC67" s="6"/>
      <c r="AD67" s="5" t="s">
        <v>253</v>
      </c>
      <c r="AE67" s="6"/>
      <c r="AF67" s="5" t="s">
        <v>253</v>
      </c>
      <c r="AG67" s="6"/>
      <c r="AH67" s="5" t="s">
        <v>253</v>
      </c>
      <c r="AI67" s="6"/>
      <c r="AJ67" s="5"/>
      <c r="AK67" s="6"/>
      <c r="AL67" s="85"/>
      <c r="AM67" s="24"/>
      <c r="AN67" s="24"/>
      <c r="AO67" s="24"/>
      <c r="AP67" s="24"/>
      <c r="AQ67" s="24"/>
      <c r="AR67" s="24"/>
      <c r="AS67" s="24"/>
      <c r="AT67" s="24"/>
      <c r="AU67" s="24"/>
      <c r="AV67" s="24"/>
    </row>
    <row r="68" spans="1:48">
      <c r="A68" s="2">
        <v>66</v>
      </c>
      <c r="B68" s="61" t="s">
        <v>189</v>
      </c>
      <c r="C68" s="61" t="s">
        <v>190</v>
      </c>
      <c r="D68" s="79" t="s">
        <v>108</v>
      </c>
      <c r="E68" s="24">
        <v>3</v>
      </c>
      <c r="F68" s="45">
        <f t="shared" si="3"/>
        <v>119.53999999999999</v>
      </c>
      <c r="G68" s="47">
        <f t="shared" si="4"/>
        <v>39.846666666666664</v>
      </c>
      <c r="H68" s="12">
        <v>41.93</v>
      </c>
      <c r="I68" s="12" t="s">
        <v>59</v>
      </c>
      <c r="J68" s="5">
        <v>43.23</v>
      </c>
      <c r="K68" s="5" t="s">
        <v>59</v>
      </c>
      <c r="L68" s="5">
        <v>34.380000000000003</v>
      </c>
      <c r="M68" s="5" t="s">
        <v>59</v>
      </c>
      <c r="N68" s="5" t="s">
        <v>253</v>
      </c>
      <c r="O68" s="5"/>
      <c r="P68" s="5"/>
      <c r="Q68" s="5"/>
      <c r="R68" s="5" t="s">
        <v>253</v>
      </c>
      <c r="S68" s="5"/>
      <c r="T68" s="5" t="s">
        <v>253</v>
      </c>
      <c r="U68" s="5"/>
      <c r="V68" s="5" t="s">
        <v>253</v>
      </c>
      <c r="W68" s="5"/>
      <c r="X68" s="5" t="s">
        <v>253</v>
      </c>
      <c r="Y68" s="5"/>
      <c r="Z68" s="5" t="s">
        <v>253</v>
      </c>
      <c r="AA68" s="5"/>
      <c r="AB68" s="5" t="s">
        <v>253</v>
      </c>
      <c r="AC68" s="6"/>
      <c r="AD68" s="5" t="s">
        <v>253</v>
      </c>
      <c r="AE68" s="6"/>
      <c r="AF68" s="5" t="s">
        <v>253</v>
      </c>
      <c r="AG68" s="21"/>
      <c r="AH68" s="5" t="s">
        <v>253</v>
      </c>
      <c r="AI68" s="6"/>
      <c r="AJ68" s="5"/>
      <c r="AK68" s="6"/>
      <c r="AL68" s="2"/>
      <c r="AM68" s="88"/>
      <c r="AN68" s="88"/>
      <c r="AO68" s="88"/>
      <c r="AP68" s="88"/>
      <c r="AQ68" s="88"/>
      <c r="AR68" s="88"/>
      <c r="AS68" s="88"/>
      <c r="AT68" s="88"/>
      <c r="AU68" s="88"/>
      <c r="AV68" s="88"/>
    </row>
    <row r="69" spans="1:48" s="8" customFormat="1">
      <c r="A69" s="2">
        <v>67</v>
      </c>
      <c r="B69" s="8" t="s">
        <v>316</v>
      </c>
      <c r="C69" s="8" t="s">
        <v>314</v>
      </c>
      <c r="D69" s="8" t="s">
        <v>320</v>
      </c>
      <c r="E69" s="24">
        <v>2</v>
      </c>
      <c r="F69" s="45">
        <f t="shared" si="3"/>
        <v>112.5</v>
      </c>
      <c r="G69" s="47">
        <f t="shared" si="4"/>
        <v>56.25</v>
      </c>
      <c r="Z69" s="11">
        <v>53.41</v>
      </c>
      <c r="AA69" s="8" t="s">
        <v>321</v>
      </c>
      <c r="AB69" s="13" t="s">
        <v>253</v>
      </c>
      <c r="AF69" s="24" t="s">
        <v>253</v>
      </c>
      <c r="AH69" s="13" t="s">
        <v>253</v>
      </c>
      <c r="AJ69" s="11">
        <v>59.09</v>
      </c>
      <c r="AK69" s="8" t="s">
        <v>172</v>
      </c>
      <c r="AL69" s="15"/>
      <c r="AN69" s="24"/>
      <c r="AO69" s="24"/>
      <c r="AP69" s="24"/>
      <c r="AQ69" s="24"/>
      <c r="AR69" s="24"/>
      <c r="AS69" s="24"/>
      <c r="AT69" s="24"/>
      <c r="AU69" s="24"/>
      <c r="AV69" s="24"/>
    </row>
    <row r="70" spans="1:48">
      <c r="A70" s="2">
        <v>68</v>
      </c>
      <c r="B70" s="49" t="s">
        <v>294</v>
      </c>
      <c r="C70" s="49" t="s">
        <v>295</v>
      </c>
      <c r="D70" s="24" t="s">
        <v>296</v>
      </c>
      <c r="E70" s="24">
        <v>2</v>
      </c>
      <c r="F70" s="45">
        <f t="shared" si="3"/>
        <v>108.99000000000001</v>
      </c>
      <c r="G70" s="47">
        <f t="shared" si="4"/>
        <v>54.495000000000005</v>
      </c>
      <c r="H70" s="24"/>
      <c r="I70" s="24"/>
      <c r="J70" s="24"/>
      <c r="K70" s="24"/>
      <c r="L70" s="24"/>
      <c r="M70" s="24"/>
      <c r="N70" s="13"/>
      <c r="O70" s="24"/>
      <c r="P70" s="24"/>
      <c r="Q70" s="24"/>
      <c r="R70" s="24"/>
      <c r="S70" s="24"/>
      <c r="T70" s="13">
        <v>46.49</v>
      </c>
      <c r="U70" s="24" t="s">
        <v>297</v>
      </c>
      <c r="V70" s="24" t="s">
        <v>253</v>
      </c>
      <c r="W70" s="24"/>
      <c r="X70" s="24" t="s">
        <v>253</v>
      </c>
      <c r="Y70" s="24"/>
      <c r="Z70" s="13">
        <v>62.5</v>
      </c>
      <c r="AA70" s="24" t="s">
        <v>309</v>
      </c>
      <c r="AB70" s="24" t="s">
        <v>253</v>
      </c>
      <c r="AC70" s="24"/>
      <c r="AD70" s="24" t="s">
        <v>253</v>
      </c>
      <c r="AE70" s="24"/>
      <c r="AF70" s="24" t="s">
        <v>253</v>
      </c>
      <c r="AG70" s="24"/>
      <c r="AH70" s="13" t="s">
        <v>253</v>
      </c>
      <c r="AI70" s="24"/>
      <c r="AJ70" s="24"/>
      <c r="AK70" s="24"/>
      <c r="AL70" s="88"/>
      <c r="AM70" s="88"/>
      <c r="AN70" s="17"/>
      <c r="AO70" s="17"/>
      <c r="AP70" s="17"/>
      <c r="AQ70" s="17"/>
      <c r="AR70" s="17"/>
      <c r="AS70" s="17"/>
      <c r="AT70" s="17"/>
      <c r="AU70" s="17"/>
      <c r="AV70" s="17"/>
    </row>
    <row r="71" spans="1:48">
      <c r="A71" s="2">
        <v>69</v>
      </c>
      <c r="B71" s="49" t="s">
        <v>207</v>
      </c>
      <c r="C71" s="49" t="s">
        <v>208</v>
      </c>
      <c r="D71" s="24" t="s">
        <v>199</v>
      </c>
      <c r="E71" s="9">
        <v>2</v>
      </c>
      <c r="F71" s="45">
        <f t="shared" si="3"/>
        <v>106.91</v>
      </c>
      <c r="G71" s="47">
        <f t="shared" si="4"/>
        <v>53.454999999999998</v>
      </c>
      <c r="H71" s="24"/>
      <c r="I71" s="24"/>
      <c r="J71" s="24"/>
      <c r="K71" s="24"/>
      <c r="L71" s="24"/>
      <c r="M71" s="24"/>
      <c r="N71" s="57"/>
      <c r="O71" s="56"/>
      <c r="P71" s="24"/>
      <c r="Q71" s="24"/>
      <c r="R71" s="24"/>
      <c r="S71" s="24"/>
      <c r="T71" s="24"/>
      <c r="U71" s="24"/>
      <c r="V71" s="24"/>
      <c r="W71" s="24"/>
      <c r="X71" s="13">
        <v>55.21</v>
      </c>
      <c r="Y71" s="24" t="s">
        <v>305</v>
      </c>
      <c r="Z71" s="13">
        <v>51.7</v>
      </c>
      <c r="AA71" s="24" t="s">
        <v>305</v>
      </c>
      <c r="AB71" s="24" t="s">
        <v>253</v>
      </c>
      <c r="AC71" s="24"/>
      <c r="AD71" s="24" t="s">
        <v>253</v>
      </c>
      <c r="AE71" s="24"/>
      <c r="AF71" s="24" t="s">
        <v>253</v>
      </c>
      <c r="AG71" s="24"/>
      <c r="AH71" s="13" t="s">
        <v>253</v>
      </c>
      <c r="AI71" s="24"/>
      <c r="AJ71" s="13"/>
      <c r="AK71" s="24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</row>
    <row r="72" spans="1:48">
      <c r="A72" s="2">
        <v>70</v>
      </c>
      <c r="B72" s="49" t="s">
        <v>306</v>
      </c>
      <c r="C72" s="49" t="s">
        <v>307</v>
      </c>
      <c r="D72" s="24" t="s">
        <v>305</v>
      </c>
      <c r="E72" s="9">
        <v>2</v>
      </c>
      <c r="F72" s="45">
        <f t="shared" si="3"/>
        <v>106.91</v>
      </c>
      <c r="G72" s="47">
        <f t="shared" si="4"/>
        <v>53.454999999999998</v>
      </c>
      <c r="H72" s="24"/>
      <c r="I72" s="24"/>
      <c r="J72" s="24"/>
      <c r="K72" s="24"/>
      <c r="L72" s="24"/>
      <c r="M72" s="26"/>
      <c r="N72" s="13"/>
      <c r="O72" s="24"/>
      <c r="P72" s="86"/>
      <c r="Q72" s="24"/>
      <c r="R72" s="24"/>
      <c r="S72" s="24"/>
      <c r="T72" s="24"/>
      <c r="U72" s="24"/>
      <c r="V72" s="24"/>
      <c r="W72" s="24"/>
      <c r="X72" s="13">
        <v>55.21</v>
      </c>
      <c r="Y72" s="24" t="s">
        <v>199</v>
      </c>
      <c r="Z72" s="13">
        <v>51.7</v>
      </c>
      <c r="AA72" s="24" t="s">
        <v>199</v>
      </c>
      <c r="AB72" s="24" t="s">
        <v>253</v>
      </c>
      <c r="AC72" s="24"/>
      <c r="AD72" s="24" t="s">
        <v>253</v>
      </c>
      <c r="AE72" s="24"/>
      <c r="AF72" s="24" t="s">
        <v>253</v>
      </c>
      <c r="AG72" s="24"/>
      <c r="AH72" s="13" t="s">
        <v>253</v>
      </c>
      <c r="AI72" s="24"/>
      <c r="AJ72" s="13"/>
      <c r="AK72" s="24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</row>
    <row r="73" spans="1:48">
      <c r="A73" s="2">
        <v>71</v>
      </c>
      <c r="B73" s="61" t="s">
        <v>273</v>
      </c>
      <c r="C73" s="61" t="s">
        <v>36</v>
      </c>
      <c r="D73" s="79" t="s">
        <v>274</v>
      </c>
      <c r="E73" s="24">
        <v>2</v>
      </c>
      <c r="F73" s="45">
        <f t="shared" si="3"/>
        <v>104.08000000000001</v>
      </c>
      <c r="G73" s="47">
        <f t="shared" si="4"/>
        <v>52.040000000000006</v>
      </c>
      <c r="H73" s="12"/>
      <c r="I73" s="12"/>
      <c r="J73" s="5"/>
      <c r="K73" s="5"/>
      <c r="L73" s="5"/>
      <c r="M73" s="5"/>
      <c r="N73" s="5">
        <v>57.95</v>
      </c>
      <c r="O73" s="5" t="s">
        <v>275</v>
      </c>
      <c r="P73" s="5"/>
      <c r="Q73" s="5"/>
      <c r="R73" s="5" t="s">
        <v>253</v>
      </c>
      <c r="S73" s="5"/>
      <c r="T73" s="5" t="s">
        <v>253</v>
      </c>
      <c r="U73" s="5"/>
      <c r="V73" s="5" t="s">
        <v>253</v>
      </c>
      <c r="W73" s="5"/>
      <c r="X73" s="5" t="s">
        <v>253</v>
      </c>
      <c r="Y73" s="5"/>
      <c r="Z73" s="5" t="s">
        <v>253</v>
      </c>
      <c r="AA73" s="5"/>
      <c r="AB73" s="24" t="s">
        <v>253</v>
      </c>
      <c r="AC73" s="6"/>
      <c r="AD73" s="5"/>
      <c r="AE73" s="6"/>
      <c r="AF73" s="5">
        <v>46.13</v>
      </c>
      <c r="AG73" s="6" t="s">
        <v>275</v>
      </c>
      <c r="AH73" s="5" t="s">
        <v>253</v>
      </c>
      <c r="AI73" s="6"/>
      <c r="AJ73" s="5"/>
      <c r="AK73" s="6"/>
      <c r="AL73" s="2"/>
      <c r="AM73" s="88"/>
      <c r="AN73" s="17"/>
      <c r="AO73" s="17"/>
      <c r="AP73" s="17"/>
      <c r="AQ73" s="17"/>
      <c r="AR73" s="17"/>
      <c r="AS73" s="17"/>
      <c r="AT73" s="17"/>
      <c r="AU73" s="17"/>
      <c r="AV73" s="17"/>
    </row>
    <row r="74" spans="1:48">
      <c r="A74" s="2">
        <v>72</v>
      </c>
      <c r="B74" s="61" t="s">
        <v>273</v>
      </c>
      <c r="C74" s="61" t="s">
        <v>276</v>
      </c>
      <c r="D74" s="79" t="s">
        <v>275</v>
      </c>
      <c r="E74" s="24">
        <v>2</v>
      </c>
      <c r="F74" s="45">
        <f t="shared" si="3"/>
        <v>104.08000000000001</v>
      </c>
      <c r="G74" s="47">
        <f t="shared" si="4"/>
        <v>52.040000000000006</v>
      </c>
      <c r="H74" s="12"/>
      <c r="I74" s="12"/>
      <c r="J74" s="5"/>
      <c r="K74" s="5"/>
      <c r="L74" s="5"/>
      <c r="M74" s="5"/>
      <c r="N74" s="5">
        <v>57.95</v>
      </c>
      <c r="O74" s="5" t="s">
        <v>274</v>
      </c>
      <c r="P74" s="5"/>
      <c r="Q74" s="5"/>
      <c r="R74" s="5" t="s">
        <v>253</v>
      </c>
      <c r="S74" s="5"/>
      <c r="T74" s="5" t="s">
        <v>253</v>
      </c>
      <c r="U74" s="5"/>
      <c r="V74" s="5" t="s">
        <v>253</v>
      </c>
      <c r="W74" s="5"/>
      <c r="X74" s="5" t="s">
        <v>253</v>
      </c>
      <c r="Y74" s="5"/>
      <c r="Z74" s="5" t="s">
        <v>253</v>
      </c>
      <c r="AA74" s="5"/>
      <c r="AB74" s="13" t="s">
        <v>253</v>
      </c>
      <c r="AC74" s="6"/>
      <c r="AD74" s="5"/>
      <c r="AE74" s="6"/>
      <c r="AF74" s="12">
        <v>46.13</v>
      </c>
      <c r="AG74" s="24" t="s">
        <v>274</v>
      </c>
      <c r="AH74" s="5" t="s">
        <v>253</v>
      </c>
      <c r="AI74" s="6"/>
      <c r="AJ74" s="5"/>
      <c r="AK74" s="6"/>
      <c r="AL74" s="2"/>
      <c r="AM74" s="88"/>
      <c r="AN74" s="88"/>
      <c r="AO74" s="88"/>
      <c r="AP74" s="88"/>
      <c r="AQ74" s="88"/>
      <c r="AR74" s="88"/>
      <c r="AS74" s="88"/>
      <c r="AT74" s="88"/>
      <c r="AU74" s="88"/>
      <c r="AV74" s="88"/>
    </row>
    <row r="75" spans="1:48">
      <c r="A75" s="2">
        <v>73</v>
      </c>
      <c r="B75" s="49" t="s">
        <v>298</v>
      </c>
      <c r="C75" s="49" t="s">
        <v>299</v>
      </c>
      <c r="D75" s="24" t="s">
        <v>297</v>
      </c>
      <c r="E75" s="24">
        <v>2</v>
      </c>
      <c r="F75" s="45">
        <f t="shared" si="3"/>
        <v>98.57</v>
      </c>
      <c r="G75" s="47">
        <f t="shared" si="4"/>
        <v>49.284999999999997</v>
      </c>
      <c r="H75" s="24"/>
      <c r="I75" s="24"/>
      <c r="J75" s="24"/>
      <c r="K75" s="24"/>
      <c r="L75" s="24"/>
      <c r="M75" s="26"/>
      <c r="N75" s="13"/>
      <c r="O75" s="24"/>
      <c r="P75" s="86"/>
      <c r="Q75" s="24"/>
      <c r="R75" s="24"/>
      <c r="S75" s="24"/>
      <c r="T75" s="13">
        <v>46.49</v>
      </c>
      <c r="U75" s="24" t="s">
        <v>296</v>
      </c>
      <c r="V75" s="24" t="s">
        <v>253</v>
      </c>
      <c r="W75" s="24"/>
      <c r="X75" s="24" t="s">
        <v>253</v>
      </c>
      <c r="Y75" s="24"/>
      <c r="Z75" s="13">
        <v>52.08</v>
      </c>
      <c r="AA75" s="24" t="s">
        <v>310</v>
      </c>
      <c r="AB75" s="24" t="s">
        <v>253</v>
      </c>
      <c r="AC75" s="24"/>
      <c r="AD75" s="24"/>
      <c r="AE75" s="24"/>
      <c r="AF75" s="24" t="s">
        <v>253</v>
      </c>
      <c r="AG75" s="24"/>
      <c r="AH75" s="13"/>
      <c r="AI75" s="24"/>
      <c r="AJ75" s="24"/>
      <c r="AK75" s="24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</row>
    <row r="76" spans="1:48" s="8" customFormat="1">
      <c r="A76" s="2">
        <v>74</v>
      </c>
      <c r="B76" s="61" t="s">
        <v>184</v>
      </c>
      <c r="C76" s="61" t="s">
        <v>36</v>
      </c>
      <c r="D76" s="79" t="s">
        <v>56</v>
      </c>
      <c r="E76" s="9">
        <v>2</v>
      </c>
      <c r="F76" s="45">
        <f t="shared" si="3"/>
        <v>89.69</v>
      </c>
      <c r="G76" s="47">
        <f t="shared" si="4"/>
        <v>44.844999999999999</v>
      </c>
      <c r="H76" s="5"/>
      <c r="I76" s="5"/>
      <c r="J76" s="5">
        <v>42.61</v>
      </c>
      <c r="K76" s="5" t="s">
        <v>55</v>
      </c>
      <c r="L76" s="5"/>
      <c r="M76" s="5"/>
      <c r="N76" s="71" t="s">
        <v>253</v>
      </c>
      <c r="O76" s="71"/>
      <c r="P76" s="5"/>
      <c r="Q76" s="5"/>
      <c r="R76" s="5" t="s">
        <v>253</v>
      </c>
      <c r="S76" s="5"/>
      <c r="T76" s="5" t="s">
        <v>253</v>
      </c>
      <c r="U76" s="5"/>
      <c r="V76" s="5">
        <v>47.08</v>
      </c>
      <c r="W76" s="5" t="s">
        <v>55</v>
      </c>
      <c r="X76" s="5" t="s">
        <v>253</v>
      </c>
      <c r="Y76" s="5"/>
      <c r="Z76" s="5" t="s">
        <v>253</v>
      </c>
      <c r="AA76" s="5"/>
      <c r="AB76" s="5" t="s">
        <v>253</v>
      </c>
      <c r="AC76" s="6"/>
      <c r="AD76" s="5"/>
      <c r="AE76" s="6"/>
      <c r="AF76" s="5" t="s">
        <v>253</v>
      </c>
      <c r="AG76" s="6"/>
      <c r="AH76" s="5" t="s">
        <v>253</v>
      </c>
      <c r="AI76" s="6"/>
      <c r="AJ76" s="5"/>
      <c r="AK76" s="6"/>
      <c r="AL76" s="85"/>
      <c r="AM76" s="24"/>
      <c r="AN76" s="24"/>
      <c r="AO76" s="24"/>
      <c r="AP76" s="24"/>
      <c r="AQ76" s="24"/>
      <c r="AR76" s="24"/>
      <c r="AS76" s="24"/>
      <c r="AT76" s="24"/>
      <c r="AU76" s="24"/>
      <c r="AV76" s="24"/>
    </row>
    <row r="77" spans="1:48" s="8" customFormat="1">
      <c r="A77" s="2">
        <v>75</v>
      </c>
      <c r="B77" s="49" t="s">
        <v>217</v>
      </c>
      <c r="C77" s="49" t="s">
        <v>54</v>
      </c>
      <c r="D77" s="24" t="s">
        <v>67</v>
      </c>
      <c r="E77" s="24">
        <v>2</v>
      </c>
      <c r="F77" s="45">
        <f t="shared" si="3"/>
        <v>88.66</v>
      </c>
      <c r="G77" s="47">
        <f t="shared" si="4"/>
        <v>44.33</v>
      </c>
      <c r="H77" s="24"/>
      <c r="I77" s="24"/>
      <c r="J77" s="24"/>
      <c r="K77" s="24"/>
      <c r="L77" s="24"/>
      <c r="M77" s="24"/>
      <c r="N77" s="13"/>
      <c r="O77" s="24"/>
      <c r="P77" s="24"/>
      <c r="Q77" s="24"/>
      <c r="R77" s="24"/>
      <c r="S77" s="24"/>
      <c r="T77" s="24"/>
      <c r="U77" s="24"/>
      <c r="V77" s="13">
        <v>43.96</v>
      </c>
      <c r="W77" s="24" t="s">
        <v>42</v>
      </c>
      <c r="X77" s="24" t="s">
        <v>253</v>
      </c>
      <c r="Y77" s="24"/>
      <c r="Z77" s="13" t="s">
        <v>253</v>
      </c>
      <c r="AA77" s="24"/>
      <c r="AB77" s="5" t="s">
        <v>253</v>
      </c>
      <c r="AC77" s="24"/>
      <c r="AD77" s="24"/>
      <c r="AE77" s="24"/>
      <c r="AF77" s="13" t="s">
        <v>253</v>
      </c>
      <c r="AG77" s="24"/>
      <c r="AH77" s="13" t="s">
        <v>253</v>
      </c>
      <c r="AI77" s="24"/>
      <c r="AJ77" s="13">
        <v>44.7</v>
      </c>
      <c r="AK77" s="24" t="s">
        <v>42</v>
      </c>
      <c r="AL77" s="86"/>
      <c r="AM77" s="24"/>
      <c r="AN77" s="24"/>
      <c r="AO77" s="24"/>
      <c r="AP77" s="24"/>
      <c r="AQ77" s="24"/>
      <c r="AR77" s="24"/>
      <c r="AS77" s="24"/>
      <c r="AT77" s="24"/>
      <c r="AU77" s="24"/>
      <c r="AV77" s="24"/>
    </row>
    <row r="78" spans="1:48" s="8" customFormat="1">
      <c r="A78" s="2">
        <v>76</v>
      </c>
      <c r="B78" s="49" t="s">
        <v>100</v>
      </c>
      <c r="C78" s="49" t="s">
        <v>293</v>
      </c>
      <c r="D78" s="24" t="s">
        <v>290</v>
      </c>
      <c r="E78" s="24">
        <v>2</v>
      </c>
      <c r="F78" s="45">
        <f t="shared" si="3"/>
        <v>82.32</v>
      </c>
      <c r="G78" s="47">
        <f t="shared" si="4"/>
        <v>41.16</v>
      </c>
      <c r="H78" s="24"/>
      <c r="I78" s="24"/>
      <c r="J78" s="24"/>
      <c r="K78" s="24"/>
      <c r="L78" s="24"/>
      <c r="M78" s="24"/>
      <c r="N78" s="13"/>
      <c r="O78" s="24"/>
      <c r="P78" s="24"/>
      <c r="Q78" s="24"/>
      <c r="R78" s="24"/>
      <c r="S78" s="24"/>
      <c r="T78" s="13">
        <v>46.69</v>
      </c>
      <c r="U78" s="24" t="s">
        <v>59</v>
      </c>
      <c r="V78" s="24" t="s">
        <v>253</v>
      </c>
      <c r="W78" s="24"/>
      <c r="X78" s="13">
        <v>35.630000000000003</v>
      </c>
      <c r="Y78" s="24" t="s">
        <v>59</v>
      </c>
      <c r="Z78" s="24" t="s">
        <v>253</v>
      </c>
      <c r="AA78" s="24"/>
      <c r="AB78" s="24" t="s">
        <v>253</v>
      </c>
      <c r="AC78" s="24"/>
      <c r="AD78" s="24"/>
      <c r="AE78" s="24"/>
      <c r="AF78" s="24" t="s">
        <v>253</v>
      </c>
      <c r="AG78" s="24"/>
      <c r="AH78" s="13" t="s">
        <v>253</v>
      </c>
      <c r="AI78" s="24"/>
      <c r="AJ78" s="24"/>
      <c r="AK78" s="24"/>
      <c r="AL78" s="86"/>
      <c r="AM78" s="24"/>
    </row>
    <row r="79" spans="1:48" s="8" customFormat="1">
      <c r="A79" s="2">
        <v>77</v>
      </c>
      <c r="B79" s="8" t="s">
        <v>302</v>
      </c>
      <c r="C79" s="8" t="s">
        <v>150</v>
      </c>
      <c r="D79" s="8" t="s">
        <v>301</v>
      </c>
      <c r="E79" s="24">
        <v>1</v>
      </c>
      <c r="F79" s="45">
        <f t="shared" si="3"/>
        <v>65</v>
      </c>
      <c r="G79" s="47">
        <f t="shared" si="4"/>
        <v>65</v>
      </c>
      <c r="V79" s="11">
        <v>65</v>
      </c>
      <c r="W79" s="8" t="s">
        <v>33</v>
      </c>
      <c r="X79" s="8" t="s">
        <v>253</v>
      </c>
      <c r="Z79" s="8" t="s">
        <v>253</v>
      </c>
      <c r="AB79" s="24" t="s">
        <v>253</v>
      </c>
      <c r="AF79" s="24" t="s">
        <v>253</v>
      </c>
      <c r="AH79" s="13" t="s">
        <v>253</v>
      </c>
      <c r="AL79" s="15"/>
      <c r="AN79" s="24"/>
      <c r="AO79" s="24"/>
      <c r="AP79" s="24"/>
      <c r="AQ79" s="24"/>
      <c r="AR79" s="24"/>
      <c r="AS79" s="24"/>
      <c r="AT79" s="24"/>
      <c r="AU79" s="24"/>
      <c r="AV79" s="24"/>
    </row>
    <row r="80" spans="1:48" s="8" customFormat="1">
      <c r="A80" s="2">
        <v>78</v>
      </c>
      <c r="B80" s="61" t="s">
        <v>147</v>
      </c>
      <c r="C80" s="61" t="s">
        <v>148</v>
      </c>
      <c r="D80" s="79" t="s">
        <v>24</v>
      </c>
      <c r="E80" s="9">
        <v>1</v>
      </c>
      <c r="F80" s="45">
        <f t="shared" si="3"/>
        <v>64.77</v>
      </c>
      <c r="G80" s="47">
        <f t="shared" si="4"/>
        <v>64.77</v>
      </c>
      <c r="H80" s="24"/>
      <c r="I80" s="24"/>
      <c r="J80" s="24"/>
      <c r="K80" s="24"/>
      <c r="L80" s="24"/>
      <c r="M80" s="24"/>
      <c r="N80" s="13"/>
      <c r="O80" s="24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6"/>
      <c r="AD80" s="5"/>
      <c r="AE80" s="6"/>
      <c r="AF80" s="5"/>
      <c r="AG80" s="6"/>
      <c r="AH80" s="5"/>
      <c r="AI80" s="6"/>
      <c r="AJ80" s="5">
        <v>64.77</v>
      </c>
      <c r="AK80" s="6" t="s">
        <v>333</v>
      </c>
      <c r="AL80" s="85"/>
      <c r="AM80" s="24"/>
      <c r="AN80" s="24"/>
      <c r="AO80" s="24"/>
      <c r="AP80" s="24"/>
      <c r="AQ80" s="24"/>
      <c r="AR80" s="24"/>
      <c r="AS80" s="24"/>
      <c r="AT80" s="24"/>
      <c r="AU80" s="24"/>
      <c r="AV80" s="24"/>
    </row>
    <row r="81" spans="1:48" s="8" customFormat="1">
      <c r="A81" s="2">
        <v>79</v>
      </c>
      <c r="B81" s="8" t="s">
        <v>334</v>
      </c>
      <c r="C81" s="8" t="s">
        <v>335</v>
      </c>
      <c r="D81" s="8" t="s">
        <v>333</v>
      </c>
      <c r="E81" s="24">
        <v>1</v>
      </c>
      <c r="F81" s="45">
        <f t="shared" si="3"/>
        <v>64.77</v>
      </c>
      <c r="G81" s="47">
        <f t="shared" si="4"/>
        <v>64.77</v>
      </c>
      <c r="AF81" s="24"/>
      <c r="AH81" s="13"/>
      <c r="AJ81" s="11">
        <v>64.77</v>
      </c>
      <c r="AK81" s="8" t="s">
        <v>24</v>
      </c>
      <c r="AL81" s="15"/>
    </row>
    <row r="82" spans="1:48">
      <c r="A82" s="2">
        <v>80</v>
      </c>
      <c r="B82" s="61" t="s">
        <v>209</v>
      </c>
      <c r="C82" s="61" t="s">
        <v>111</v>
      </c>
      <c r="D82" s="79" t="s">
        <v>210</v>
      </c>
      <c r="E82" s="24">
        <v>1</v>
      </c>
      <c r="F82" s="45">
        <f t="shared" si="3"/>
        <v>64.02</v>
      </c>
      <c r="G82" s="47">
        <f t="shared" si="4"/>
        <v>64.02</v>
      </c>
      <c r="H82" s="24"/>
      <c r="I82" s="24"/>
      <c r="J82" s="24"/>
      <c r="K82" s="24"/>
      <c r="L82" s="24"/>
      <c r="M82" s="24"/>
      <c r="N82" s="13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13">
        <v>64.02</v>
      </c>
      <c r="AA82" s="24" t="s">
        <v>211</v>
      </c>
      <c r="AB82" s="13" t="s">
        <v>253</v>
      </c>
      <c r="AC82" s="24"/>
      <c r="AD82" s="24"/>
      <c r="AE82" s="24"/>
      <c r="AF82" s="13" t="s">
        <v>253</v>
      </c>
      <c r="AG82" s="26"/>
      <c r="AH82" s="13" t="s">
        <v>253</v>
      </c>
      <c r="AI82" s="24"/>
      <c r="AJ82" s="13"/>
      <c r="AK82" s="24"/>
      <c r="AL82" s="24"/>
      <c r="AM82" s="88"/>
      <c r="AN82" s="88"/>
      <c r="AO82" s="88"/>
      <c r="AP82" s="88"/>
      <c r="AQ82" s="88"/>
      <c r="AR82" s="88"/>
      <c r="AS82" s="88"/>
      <c r="AT82" s="88"/>
      <c r="AU82" s="88"/>
      <c r="AV82" s="88"/>
    </row>
    <row r="83" spans="1:48">
      <c r="A83" s="2">
        <v>81</v>
      </c>
      <c r="B83" s="61" t="s">
        <v>209</v>
      </c>
      <c r="C83" s="61" t="s">
        <v>212</v>
      </c>
      <c r="D83" s="79" t="s">
        <v>211</v>
      </c>
      <c r="E83" s="9">
        <v>1</v>
      </c>
      <c r="F83" s="45">
        <f t="shared" si="3"/>
        <v>64.02</v>
      </c>
      <c r="G83" s="47">
        <f t="shared" si="4"/>
        <v>64.02</v>
      </c>
      <c r="H83" s="24"/>
      <c r="I83" s="24"/>
      <c r="J83" s="24"/>
      <c r="K83" s="24"/>
      <c r="L83" s="24"/>
      <c r="M83" s="24"/>
      <c r="N83" s="13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13">
        <v>64.02</v>
      </c>
      <c r="AA83" s="24" t="s">
        <v>210</v>
      </c>
      <c r="AB83" s="13" t="s">
        <v>253</v>
      </c>
      <c r="AC83" s="24"/>
      <c r="AD83" s="24"/>
      <c r="AE83" s="24"/>
      <c r="AF83" s="13" t="s">
        <v>253</v>
      </c>
      <c r="AG83" s="26"/>
      <c r="AH83" s="13" t="s">
        <v>253</v>
      </c>
      <c r="AI83" s="24"/>
      <c r="AJ83" s="13"/>
      <c r="AK83" s="24"/>
      <c r="AL83" s="24"/>
      <c r="AM83" s="88"/>
      <c r="AN83" s="17"/>
      <c r="AO83" s="17"/>
      <c r="AP83" s="17"/>
      <c r="AQ83" s="17"/>
      <c r="AR83" s="17"/>
      <c r="AS83" s="17"/>
      <c r="AT83" s="17"/>
      <c r="AU83" s="17"/>
      <c r="AV83" s="17"/>
    </row>
    <row r="84" spans="1:48">
      <c r="A84" s="2">
        <v>82</v>
      </c>
      <c r="B84" s="8" t="s">
        <v>311</v>
      </c>
      <c r="C84" s="8" t="s">
        <v>168</v>
      </c>
      <c r="D84" s="8" t="s">
        <v>312</v>
      </c>
      <c r="E84" s="24">
        <v>1</v>
      </c>
      <c r="F84" s="45">
        <f t="shared" si="3"/>
        <v>62.5</v>
      </c>
      <c r="G84" s="47">
        <f t="shared" si="4"/>
        <v>62.5</v>
      </c>
      <c r="H84" s="8"/>
      <c r="I84" s="8"/>
      <c r="J84" s="8"/>
      <c r="K84" s="8"/>
      <c r="L84" s="8"/>
      <c r="M84" s="8"/>
      <c r="N84" s="8"/>
      <c r="O84" s="17"/>
      <c r="P84" s="8"/>
      <c r="Q84" s="8"/>
      <c r="R84" s="8"/>
      <c r="S84" s="8"/>
      <c r="T84" s="8"/>
      <c r="U84" s="8"/>
      <c r="V84" s="8"/>
      <c r="W84" s="8"/>
      <c r="X84" s="8"/>
      <c r="Y84" s="8"/>
      <c r="Z84" s="11">
        <v>62.5</v>
      </c>
      <c r="AA84" s="8" t="s">
        <v>296</v>
      </c>
      <c r="AB84" s="24" t="s">
        <v>253</v>
      </c>
      <c r="AC84" s="8"/>
      <c r="AD84" s="8"/>
      <c r="AE84" s="8"/>
      <c r="AF84" s="24" t="s">
        <v>253</v>
      </c>
      <c r="AG84" s="27"/>
      <c r="AH84" s="13" t="s">
        <v>253</v>
      </c>
      <c r="AI84" s="8"/>
      <c r="AJ84" s="8"/>
      <c r="AK84" s="8"/>
      <c r="AL84" s="8"/>
      <c r="AM84" s="17"/>
      <c r="AN84" s="88"/>
      <c r="AO84" s="88"/>
      <c r="AP84" s="88"/>
      <c r="AQ84" s="88"/>
      <c r="AR84" s="88"/>
      <c r="AS84" s="88"/>
      <c r="AT84" s="88"/>
      <c r="AU84" s="88"/>
      <c r="AV84" s="88"/>
    </row>
    <row r="85" spans="1:48">
      <c r="A85" s="2">
        <v>83</v>
      </c>
      <c r="B85" s="61" t="s">
        <v>35</v>
      </c>
      <c r="C85" s="61" t="s">
        <v>36</v>
      </c>
      <c r="D85" s="79" t="s">
        <v>15</v>
      </c>
      <c r="E85" s="9">
        <v>1</v>
      </c>
      <c r="F85" s="45">
        <f t="shared" si="3"/>
        <v>58.52</v>
      </c>
      <c r="G85" s="47">
        <f t="shared" si="4"/>
        <v>58.52</v>
      </c>
      <c r="H85" s="5"/>
      <c r="I85" s="5"/>
      <c r="J85" s="5">
        <v>58.52</v>
      </c>
      <c r="K85" s="5" t="s">
        <v>12</v>
      </c>
      <c r="L85" s="5"/>
      <c r="M85" s="5"/>
      <c r="N85" s="5" t="s">
        <v>253</v>
      </c>
      <c r="O85" s="16"/>
      <c r="P85" s="5"/>
      <c r="Q85" s="5"/>
      <c r="R85" s="5" t="s">
        <v>253</v>
      </c>
      <c r="S85" s="5"/>
      <c r="T85" s="5" t="s">
        <v>253</v>
      </c>
      <c r="U85" s="5"/>
      <c r="V85" s="5" t="s">
        <v>253</v>
      </c>
      <c r="W85" s="5"/>
      <c r="X85" s="5" t="s">
        <v>253</v>
      </c>
      <c r="Y85" s="5"/>
      <c r="Z85" s="5" t="s">
        <v>253</v>
      </c>
      <c r="AA85" s="5"/>
      <c r="AB85" s="5" t="s">
        <v>253</v>
      </c>
      <c r="AC85" s="6"/>
      <c r="AD85" s="5"/>
      <c r="AE85" s="6"/>
      <c r="AF85" s="24" t="s">
        <v>253</v>
      </c>
      <c r="AG85" s="21"/>
      <c r="AH85" s="5" t="s">
        <v>253</v>
      </c>
      <c r="AI85" s="6"/>
      <c r="AJ85" s="5"/>
      <c r="AK85" s="6"/>
      <c r="AL85" s="2"/>
      <c r="AM85" s="88"/>
      <c r="AN85" s="88"/>
      <c r="AO85" s="88"/>
      <c r="AP85" s="88"/>
      <c r="AQ85" s="88"/>
      <c r="AR85" s="88"/>
      <c r="AS85" s="88"/>
      <c r="AT85" s="88"/>
      <c r="AU85" s="88"/>
      <c r="AV85" s="88"/>
    </row>
    <row r="86" spans="1:48">
      <c r="A86" s="2">
        <v>84</v>
      </c>
      <c r="B86" s="8" t="s">
        <v>315</v>
      </c>
      <c r="C86" s="8" t="s">
        <v>106</v>
      </c>
      <c r="D86" s="8" t="s">
        <v>319</v>
      </c>
      <c r="E86" s="24">
        <v>1</v>
      </c>
      <c r="F86" s="45">
        <f t="shared" si="3"/>
        <v>54.92</v>
      </c>
      <c r="G86" s="47">
        <f t="shared" si="4"/>
        <v>54.92</v>
      </c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11">
        <v>54.92</v>
      </c>
      <c r="AA86" s="8" t="s">
        <v>30</v>
      </c>
      <c r="AB86" s="24" t="s">
        <v>253</v>
      </c>
      <c r="AC86" s="8"/>
      <c r="AD86" s="8" t="s">
        <v>253</v>
      </c>
      <c r="AE86" s="8"/>
      <c r="AF86" s="24" t="s">
        <v>253</v>
      </c>
      <c r="AG86" s="27"/>
      <c r="AH86" s="13" t="s">
        <v>253</v>
      </c>
      <c r="AI86" s="8"/>
      <c r="AJ86" s="8"/>
      <c r="AK86" s="8"/>
      <c r="AL86" s="8"/>
      <c r="AM86" s="17"/>
      <c r="AN86" s="88"/>
      <c r="AO86" s="88"/>
      <c r="AP86" s="88"/>
      <c r="AQ86" s="88"/>
      <c r="AR86" s="88"/>
      <c r="AS86" s="88"/>
      <c r="AT86" s="88"/>
      <c r="AU86" s="88"/>
      <c r="AV86" s="88"/>
    </row>
    <row r="87" spans="1:48">
      <c r="A87" s="2">
        <v>85</v>
      </c>
      <c r="B87" s="61" t="s">
        <v>160</v>
      </c>
      <c r="C87" s="61" t="s">
        <v>161</v>
      </c>
      <c r="D87" s="79" t="s">
        <v>14</v>
      </c>
      <c r="E87" s="9">
        <v>1</v>
      </c>
      <c r="F87" s="45">
        <f t="shared" si="3"/>
        <v>54.77</v>
      </c>
      <c r="G87" s="47">
        <f t="shared" si="4"/>
        <v>54.77</v>
      </c>
      <c r="H87" s="5"/>
      <c r="I87" s="5"/>
      <c r="J87" s="25"/>
      <c r="K87" s="25"/>
      <c r="L87" s="5"/>
      <c r="M87" s="5"/>
      <c r="N87" s="5">
        <v>54.77</v>
      </c>
      <c r="O87" s="5" t="s">
        <v>264</v>
      </c>
      <c r="P87" s="5"/>
      <c r="Q87" s="5"/>
      <c r="R87" s="5" t="s">
        <v>253</v>
      </c>
      <c r="S87" s="5"/>
      <c r="T87" s="5" t="s">
        <v>253</v>
      </c>
      <c r="U87" s="5"/>
      <c r="V87" s="5" t="s">
        <v>253</v>
      </c>
      <c r="W87" s="5"/>
      <c r="X87" s="5" t="s">
        <v>253</v>
      </c>
      <c r="Y87" s="5"/>
      <c r="Z87" s="5" t="s">
        <v>253</v>
      </c>
      <c r="AA87" s="5"/>
      <c r="AB87" s="5" t="s">
        <v>253</v>
      </c>
      <c r="AC87" s="6"/>
      <c r="AD87" s="5"/>
      <c r="AE87" s="6"/>
      <c r="AF87" s="5" t="s">
        <v>253</v>
      </c>
      <c r="AG87" s="21"/>
      <c r="AH87" s="5" t="s">
        <v>253</v>
      </c>
      <c r="AI87" s="6"/>
      <c r="AJ87" s="5"/>
      <c r="AK87" s="6"/>
      <c r="AL87" s="2"/>
      <c r="AM87" s="88"/>
      <c r="AN87" s="17"/>
      <c r="AO87" s="17"/>
      <c r="AP87" s="17"/>
      <c r="AQ87" s="17"/>
      <c r="AR87" s="1"/>
      <c r="AS87" s="1"/>
      <c r="AT87" s="1"/>
      <c r="AU87" s="1"/>
      <c r="AV87" s="1"/>
    </row>
    <row r="88" spans="1:48">
      <c r="A88" s="2">
        <v>86</v>
      </c>
      <c r="B88" s="61" t="s">
        <v>270</v>
      </c>
      <c r="C88" s="61" t="s">
        <v>271</v>
      </c>
      <c r="D88" s="79" t="s">
        <v>272</v>
      </c>
      <c r="E88" s="9">
        <v>1</v>
      </c>
      <c r="F88" s="45">
        <f t="shared" si="3"/>
        <v>54.77</v>
      </c>
      <c r="G88" s="47">
        <f t="shared" si="4"/>
        <v>54.77</v>
      </c>
      <c r="H88" s="5"/>
      <c r="I88" s="5"/>
      <c r="J88" s="25"/>
      <c r="K88" s="25"/>
      <c r="L88" s="5"/>
      <c r="M88" s="5"/>
      <c r="N88" s="5">
        <v>54.77</v>
      </c>
      <c r="O88" s="5" t="s">
        <v>14</v>
      </c>
      <c r="P88" s="5"/>
      <c r="Q88" s="5"/>
      <c r="R88" s="5" t="s">
        <v>253</v>
      </c>
      <c r="S88" s="5"/>
      <c r="T88" s="5" t="s">
        <v>253</v>
      </c>
      <c r="U88" s="5"/>
      <c r="V88" s="5" t="s">
        <v>253</v>
      </c>
      <c r="W88" s="5"/>
      <c r="X88" s="5" t="s">
        <v>253</v>
      </c>
      <c r="Y88" s="5"/>
      <c r="Z88" s="5" t="s">
        <v>253</v>
      </c>
      <c r="AA88" s="5"/>
      <c r="AB88" s="24" t="s">
        <v>253</v>
      </c>
      <c r="AC88" s="6"/>
      <c r="AD88" s="5"/>
      <c r="AE88" s="6"/>
      <c r="AF88" s="5" t="s">
        <v>253</v>
      </c>
      <c r="AG88" s="21"/>
      <c r="AH88" s="5" t="s">
        <v>253</v>
      </c>
      <c r="AI88" s="6"/>
      <c r="AJ88" s="5"/>
      <c r="AK88" s="6"/>
      <c r="AL88" s="2"/>
      <c r="AM88" s="88"/>
      <c r="AN88" s="17"/>
      <c r="AO88" s="17"/>
      <c r="AP88" s="17"/>
      <c r="AQ88" s="17"/>
      <c r="AR88" s="1"/>
      <c r="AS88" s="1"/>
      <c r="AT88" s="1"/>
      <c r="AU88" s="1"/>
      <c r="AV88" s="1"/>
    </row>
    <row r="89" spans="1:48">
      <c r="A89" s="2">
        <v>87</v>
      </c>
      <c r="B89" s="8" t="s">
        <v>205</v>
      </c>
      <c r="C89" s="8" t="s">
        <v>313</v>
      </c>
      <c r="D89" s="8" t="s">
        <v>321</v>
      </c>
      <c r="E89" s="24">
        <v>1</v>
      </c>
      <c r="F89" s="45">
        <f t="shared" si="3"/>
        <v>53.41</v>
      </c>
      <c r="G89" s="47">
        <f t="shared" si="4"/>
        <v>53.41</v>
      </c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11">
        <v>53.41</v>
      </c>
      <c r="AA89" s="8" t="s">
        <v>320</v>
      </c>
      <c r="AB89" s="13" t="s">
        <v>253</v>
      </c>
      <c r="AC89" s="8"/>
      <c r="AD89" s="8"/>
      <c r="AE89" s="8"/>
      <c r="AF89" s="24" t="s">
        <v>253</v>
      </c>
      <c r="AG89" s="27"/>
      <c r="AH89" s="13" t="s">
        <v>253</v>
      </c>
      <c r="AI89" s="8"/>
      <c r="AJ89" s="8"/>
      <c r="AK89" s="8"/>
      <c r="AL89" s="8"/>
      <c r="AM89" s="17"/>
      <c r="AN89" s="88"/>
      <c r="AO89" s="88"/>
      <c r="AP89" s="88"/>
      <c r="AQ89" s="88"/>
      <c r="AR89" s="88"/>
      <c r="AS89" s="88"/>
      <c r="AT89" s="88"/>
      <c r="AU89" s="88"/>
      <c r="AV89" s="88"/>
    </row>
    <row r="90" spans="1:48">
      <c r="A90" s="2">
        <v>88</v>
      </c>
      <c r="B90" s="61" t="s">
        <v>195</v>
      </c>
      <c r="C90" s="61" t="s">
        <v>196</v>
      </c>
      <c r="D90" s="79" t="s">
        <v>197</v>
      </c>
      <c r="E90" s="9">
        <v>1</v>
      </c>
      <c r="F90" s="45">
        <f t="shared" si="3"/>
        <v>52.08</v>
      </c>
      <c r="G90" s="47">
        <f t="shared" si="4"/>
        <v>52.08</v>
      </c>
      <c r="H90" s="5"/>
      <c r="I90" s="5"/>
      <c r="J90" s="5"/>
      <c r="K90" s="5"/>
      <c r="L90" s="5"/>
      <c r="M90" s="5"/>
      <c r="N90" s="5">
        <v>52.08</v>
      </c>
      <c r="O90" s="5" t="s">
        <v>198</v>
      </c>
      <c r="P90" s="5"/>
      <c r="Q90" s="5"/>
      <c r="R90" s="5" t="s">
        <v>253</v>
      </c>
      <c r="S90" s="5"/>
      <c r="T90" s="5" t="s">
        <v>253</v>
      </c>
      <c r="U90" s="5"/>
      <c r="V90" s="5" t="s">
        <v>253</v>
      </c>
      <c r="W90" s="5"/>
      <c r="X90" s="5" t="s">
        <v>253</v>
      </c>
      <c r="Y90" s="5"/>
      <c r="Z90" s="5" t="s">
        <v>253</v>
      </c>
      <c r="AA90" s="5"/>
      <c r="AB90" s="24" t="s">
        <v>253</v>
      </c>
      <c r="AC90" s="6"/>
      <c r="AD90" s="5"/>
      <c r="AE90" s="6"/>
      <c r="AF90" s="5" t="s">
        <v>253</v>
      </c>
      <c r="AG90" s="21"/>
      <c r="AH90" s="5" t="s">
        <v>253</v>
      </c>
      <c r="AI90" s="6"/>
      <c r="AJ90" s="5"/>
      <c r="AK90" s="6"/>
      <c r="AL90" s="2"/>
      <c r="AM90" s="88"/>
      <c r="AN90" s="17"/>
      <c r="AO90" s="17"/>
      <c r="AP90" s="17"/>
      <c r="AQ90" s="17"/>
      <c r="AR90" s="1"/>
      <c r="AS90" s="1"/>
      <c r="AT90" s="1"/>
      <c r="AU90" s="1"/>
      <c r="AV90" s="1"/>
    </row>
    <row r="91" spans="1:48">
      <c r="A91" s="2">
        <v>89</v>
      </c>
      <c r="B91" s="61" t="s">
        <v>200</v>
      </c>
      <c r="C91" s="61" t="s">
        <v>201</v>
      </c>
      <c r="D91" s="79" t="s">
        <v>198</v>
      </c>
      <c r="E91" s="9">
        <v>1</v>
      </c>
      <c r="F91" s="45">
        <f t="shared" si="3"/>
        <v>52.08</v>
      </c>
      <c r="G91" s="47">
        <f t="shared" si="4"/>
        <v>52.08</v>
      </c>
      <c r="H91" s="5"/>
      <c r="I91" s="5"/>
      <c r="J91" s="5"/>
      <c r="K91" s="5"/>
      <c r="L91" s="5"/>
      <c r="M91" s="5"/>
      <c r="N91" s="5">
        <v>52.08</v>
      </c>
      <c r="O91" s="5" t="s">
        <v>197</v>
      </c>
      <c r="P91" s="5"/>
      <c r="Q91" s="5"/>
      <c r="R91" s="5" t="s">
        <v>253</v>
      </c>
      <c r="S91" s="5"/>
      <c r="T91" s="5" t="s">
        <v>253</v>
      </c>
      <c r="U91" s="5"/>
      <c r="V91" s="5" t="s">
        <v>253</v>
      </c>
      <c r="W91" s="5"/>
      <c r="X91" s="5" t="s">
        <v>253</v>
      </c>
      <c r="Y91" s="5"/>
      <c r="Z91" s="5" t="s">
        <v>253</v>
      </c>
      <c r="AA91" s="5"/>
      <c r="AB91" s="5" t="s">
        <v>253</v>
      </c>
      <c r="AC91" s="6"/>
      <c r="AD91" s="5"/>
      <c r="AE91" s="6"/>
      <c r="AF91" s="5" t="s">
        <v>253</v>
      </c>
      <c r="AG91" s="21"/>
      <c r="AH91" s="5" t="s">
        <v>253</v>
      </c>
      <c r="AI91" s="6"/>
      <c r="AJ91" s="5"/>
      <c r="AK91" s="6"/>
      <c r="AL91" s="2"/>
      <c r="AM91" s="88"/>
      <c r="AN91" s="88"/>
      <c r="AO91" s="88"/>
      <c r="AP91" s="88"/>
      <c r="AQ91" s="88"/>
      <c r="AR91" s="88"/>
      <c r="AS91" s="88"/>
      <c r="AT91" s="88"/>
      <c r="AU91" s="88"/>
      <c r="AV91" s="88"/>
    </row>
    <row r="92" spans="1:48">
      <c r="A92" s="2">
        <v>90</v>
      </c>
      <c r="B92" s="8" t="s">
        <v>317</v>
      </c>
      <c r="C92" s="8" t="s">
        <v>318</v>
      </c>
      <c r="D92" s="8" t="s">
        <v>322</v>
      </c>
      <c r="E92" s="24">
        <v>1</v>
      </c>
      <c r="F92" s="45">
        <f t="shared" si="3"/>
        <v>52.08</v>
      </c>
      <c r="G92" s="47">
        <f t="shared" si="4"/>
        <v>52.08</v>
      </c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11">
        <v>52.08</v>
      </c>
      <c r="AA92" s="8" t="s">
        <v>297</v>
      </c>
      <c r="AB92" s="24" t="s">
        <v>253</v>
      </c>
      <c r="AC92" s="8"/>
      <c r="AD92" s="8"/>
      <c r="AE92" s="8"/>
      <c r="AF92" s="24" t="s">
        <v>253</v>
      </c>
      <c r="AG92" s="27"/>
      <c r="AH92" s="13" t="s">
        <v>253</v>
      </c>
      <c r="AI92" s="8"/>
      <c r="AJ92" s="8"/>
      <c r="AK92" s="8"/>
      <c r="AL92" s="8"/>
      <c r="AM92" s="17"/>
      <c r="AN92" s="88"/>
      <c r="AO92" s="88"/>
      <c r="AP92" s="88"/>
      <c r="AQ92" s="88"/>
      <c r="AR92" s="88"/>
      <c r="AS92" s="88"/>
      <c r="AT92" s="88"/>
      <c r="AU92" s="88"/>
      <c r="AV92" s="88"/>
    </row>
    <row r="93" spans="1:48">
      <c r="A93" s="2">
        <v>91</v>
      </c>
      <c r="B93" s="61" t="s">
        <v>265</v>
      </c>
      <c r="C93" s="61" t="s">
        <v>287</v>
      </c>
      <c r="D93" s="79" t="s">
        <v>268</v>
      </c>
      <c r="E93" s="9">
        <v>1</v>
      </c>
      <c r="F93" s="45">
        <f t="shared" si="3"/>
        <v>51.88</v>
      </c>
      <c r="G93" s="47">
        <f t="shared" si="4"/>
        <v>51.88</v>
      </c>
      <c r="H93" s="5"/>
      <c r="I93" s="5"/>
      <c r="J93" s="5"/>
      <c r="K93" s="5"/>
      <c r="L93" s="5"/>
      <c r="M93" s="5"/>
      <c r="N93" s="5">
        <v>51.88</v>
      </c>
      <c r="O93" s="24" t="s">
        <v>269</v>
      </c>
      <c r="P93" s="5"/>
      <c r="Q93" s="5"/>
      <c r="R93" s="5" t="s">
        <v>253</v>
      </c>
      <c r="S93" s="5"/>
      <c r="T93" s="5" t="s">
        <v>253</v>
      </c>
      <c r="U93" s="5"/>
      <c r="V93" s="5" t="s">
        <v>253</v>
      </c>
      <c r="W93" s="5"/>
      <c r="X93" s="5" t="s">
        <v>253</v>
      </c>
      <c r="Y93" s="5"/>
      <c r="Z93" s="5" t="s">
        <v>253</v>
      </c>
      <c r="AA93" s="5"/>
      <c r="AB93" s="13" t="s">
        <v>253</v>
      </c>
      <c r="AC93" s="6"/>
      <c r="AD93" s="5"/>
      <c r="AE93" s="6"/>
      <c r="AF93" s="5" t="s">
        <v>253</v>
      </c>
      <c r="AG93" s="21"/>
      <c r="AH93" s="5" t="s">
        <v>253</v>
      </c>
      <c r="AI93" s="6"/>
      <c r="AJ93" s="5"/>
      <c r="AK93" s="6"/>
      <c r="AL93" s="2"/>
      <c r="AM93" s="88"/>
      <c r="AN93" s="88"/>
      <c r="AO93" s="88"/>
      <c r="AP93" s="88"/>
      <c r="AQ93" s="88"/>
      <c r="AR93" s="88"/>
      <c r="AS93" s="88"/>
      <c r="AT93" s="88"/>
      <c r="AU93" s="88"/>
      <c r="AV93" s="88"/>
    </row>
    <row r="94" spans="1:48">
      <c r="A94" s="2">
        <v>92</v>
      </c>
      <c r="B94" s="61" t="s">
        <v>267</v>
      </c>
      <c r="C94" s="61" t="s">
        <v>107</v>
      </c>
      <c r="D94" s="79" t="s">
        <v>269</v>
      </c>
      <c r="E94" s="9">
        <v>1</v>
      </c>
      <c r="F94" s="45">
        <f t="shared" si="3"/>
        <v>51.88</v>
      </c>
      <c r="G94" s="47">
        <f t="shared" si="4"/>
        <v>51.88</v>
      </c>
      <c r="H94" s="5"/>
      <c r="I94" s="5"/>
      <c r="J94" s="5"/>
      <c r="K94" s="5"/>
      <c r="L94" s="5"/>
      <c r="M94" s="5"/>
      <c r="N94" s="5">
        <v>51.88</v>
      </c>
      <c r="O94" s="24" t="s">
        <v>268</v>
      </c>
      <c r="P94" s="5"/>
      <c r="Q94" s="5"/>
      <c r="R94" s="5" t="s">
        <v>253</v>
      </c>
      <c r="S94" s="5"/>
      <c r="T94" s="5" t="s">
        <v>253</v>
      </c>
      <c r="U94" s="5"/>
      <c r="V94" s="5" t="s">
        <v>253</v>
      </c>
      <c r="W94" s="5"/>
      <c r="X94" s="5" t="s">
        <v>253</v>
      </c>
      <c r="Y94" s="5"/>
      <c r="Z94" s="5" t="s">
        <v>253</v>
      </c>
      <c r="AA94" s="5"/>
      <c r="AB94" s="13" t="s">
        <v>253</v>
      </c>
      <c r="AC94" s="6"/>
      <c r="AD94" s="5"/>
      <c r="AE94" s="6"/>
      <c r="AF94" s="5" t="s">
        <v>253</v>
      </c>
      <c r="AG94" s="21"/>
      <c r="AH94" s="5" t="s">
        <v>253</v>
      </c>
      <c r="AI94" s="6"/>
      <c r="AJ94" s="5"/>
      <c r="AK94" s="6"/>
      <c r="AL94" s="2"/>
      <c r="AM94" s="88"/>
      <c r="AN94" s="88"/>
      <c r="AO94" s="88"/>
      <c r="AP94" s="88"/>
      <c r="AQ94" s="88"/>
      <c r="AR94" s="88"/>
      <c r="AS94" s="88"/>
      <c r="AT94" s="88"/>
      <c r="AU94" s="88"/>
      <c r="AV94" s="88"/>
    </row>
    <row r="95" spans="1:48">
      <c r="A95" s="2">
        <v>93</v>
      </c>
      <c r="B95" s="49" t="s">
        <v>25</v>
      </c>
      <c r="C95" s="49" t="s">
        <v>277</v>
      </c>
      <c r="D95" s="24" t="s">
        <v>281</v>
      </c>
      <c r="E95" s="24">
        <v>1</v>
      </c>
      <c r="F95" s="45">
        <f t="shared" si="3"/>
        <v>50.65</v>
      </c>
      <c r="G95" s="47">
        <f t="shared" si="4"/>
        <v>50.65</v>
      </c>
      <c r="H95" s="24"/>
      <c r="I95" s="24"/>
      <c r="J95" s="24"/>
      <c r="K95" s="24"/>
      <c r="L95" s="24"/>
      <c r="M95" s="24"/>
      <c r="N95" s="13"/>
      <c r="O95" s="24"/>
      <c r="P95" s="13">
        <v>50.65</v>
      </c>
      <c r="Q95" s="24" t="s">
        <v>280</v>
      </c>
      <c r="R95" s="24" t="s">
        <v>253</v>
      </c>
      <c r="S95" s="24"/>
      <c r="T95" s="24" t="s">
        <v>253</v>
      </c>
      <c r="U95" s="24"/>
      <c r="V95" s="24" t="s">
        <v>253</v>
      </c>
      <c r="W95" s="24"/>
      <c r="X95" s="24" t="s">
        <v>253</v>
      </c>
      <c r="Y95" s="24"/>
      <c r="Z95" s="24" t="s">
        <v>253</v>
      </c>
      <c r="AA95" s="24"/>
      <c r="AB95" s="24" t="s">
        <v>253</v>
      </c>
      <c r="AC95" s="24"/>
      <c r="AD95" s="24"/>
      <c r="AE95" s="24"/>
      <c r="AF95" s="24" t="s">
        <v>253</v>
      </c>
      <c r="AG95" s="26"/>
      <c r="AH95" s="13" t="s">
        <v>253</v>
      </c>
      <c r="AI95" s="24"/>
      <c r="AJ95" s="24"/>
      <c r="AK95" s="24"/>
      <c r="AL95" s="24"/>
      <c r="AM95" s="88"/>
      <c r="AN95" s="88"/>
      <c r="AO95" s="88"/>
      <c r="AP95" s="88"/>
      <c r="AQ95" s="88"/>
      <c r="AR95" s="88"/>
      <c r="AS95" s="88"/>
      <c r="AT95" s="88"/>
      <c r="AU95" s="88"/>
      <c r="AV95" s="88"/>
    </row>
    <row r="96" spans="1:48">
      <c r="A96" s="2">
        <v>94</v>
      </c>
      <c r="B96" s="49" t="s">
        <v>278</v>
      </c>
      <c r="C96" s="49" t="s">
        <v>279</v>
      </c>
      <c r="D96" s="24" t="s">
        <v>280</v>
      </c>
      <c r="E96" s="24">
        <v>1</v>
      </c>
      <c r="F96" s="45">
        <f t="shared" si="3"/>
        <v>50.65</v>
      </c>
      <c r="G96" s="47">
        <f t="shared" si="4"/>
        <v>50.65</v>
      </c>
      <c r="H96" s="24"/>
      <c r="I96" s="24"/>
      <c r="J96" s="24"/>
      <c r="K96" s="24"/>
      <c r="L96" s="24"/>
      <c r="M96" s="24"/>
      <c r="N96" s="13"/>
      <c r="O96" s="24"/>
      <c r="P96" s="13">
        <v>50.65</v>
      </c>
      <c r="Q96" s="24" t="s">
        <v>281</v>
      </c>
      <c r="R96" s="24" t="s">
        <v>253</v>
      </c>
      <c r="S96" s="24"/>
      <c r="T96" s="24" t="s">
        <v>253</v>
      </c>
      <c r="U96" s="24"/>
      <c r="V96" s="24" t="s">
        <v>253</v>
      </c>
      <c r="W96" s="24"/>
      <c r="X96" s="24" t="s">
        <v>253</v>
      </c>
      <c r="Y96" s="24"/>
      <c r="Z96" s="24" t="s">
        <v>253</v>
      </c>
      <c r="AA96" s="24"/>
      <c r="AB96" s="5" t="s">
        <v>253</v>
      </c>
      <c r="AC96" s="24"/>
      <c r="AD96" s="24"/>
      <c r="AE96" s="24"/>
      <c r="AF96" s="24" t="s">
        <v>253</v>
      </c>
      <c r="AG96" s="26"/>
      <c r="AH96" s="13" t="s">
        <v>253</v>
      </c>
      <c r="AI96" s="24"/>
      <c r="AJ96" s="24"/>
      <c r="AK96" s="24"/>
      <c r="AL96" s="24"/>
      <c r="AM96" s="88"/>
      <c r="AN96" s="88"/>
      <c r="AO96" s="88"/>
      <c r="AP96" s="88"/>
      <c r="AQ96" s="88"/>
      <c r="AR96" s="88"/>
      <c r="AS96" s="88"/>
      <c r="AT96" s="88"/>
      <c r="AU96" s="88"/>
      <c r="AV96" s="88"/>
    </row>
    <row r="97" spans="1:48">
      <c r="A97" s="2">
        <v>95</v>
      </c>
      <c r="B97" s="8" t="s">
        <v>327</v>
      </c>
      <c r="C97" s="8" t="s">
        <v>328</v>
      </c>
      <c r="D97" s="8" t="s">
        <v>330</v>
      </c>
      <c r="E97" s="24">
        <v>1</v>
      </c>
      <c r="F97" s="45">
        <f t="shared" si="3"/>
        <v>47.92</v>
      </c>
      <c r="G97" s="47">
        <f t="shared" si="4"/>
        <v>47.92</v>
      </c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>
        <v>47.92</v>
      </c>
      <c r="AE97" s="8" t="s">
        <v>331</v>
      </c>
      <c r="AF97" s="24" t="s">
        <v>253</v>
      </c>
      <c r="AG97" s="8"/>
      <c r="AH97" s="13" t="s">
        <v>253</v>
      </c>
      <c r="AI97" s="8"/>
      <c r="AJ97" s="8"/>
      <c r="AK97" s="8"/>
      <c r="AL97" s="8"/>
      <c r="AM97" s="1"/>
      <c r="AN97" s="88"/>
      <c r="AO97" s="88"/>
      <c r="AP97" s="88"/>
      <c r="AQ97" s="88"/>
      <c r="AR97" s="88"/>
      <c r="AS97" s="88"/>
      <c r="AT97" s="88"/>
      <c r="AU97" s="88"/>
      <c r="AV97" s="88"/>
    </row>
    <row r="98" spans="1:48">
      <c r="A98" s="2">
        <v>96</v>
      </c>
      <c r="B98" s="8" t="s">
        <v>96</v>
      </c>
      <c r="C98" s="8" t="s">
        <v>240</v>
      </c>
      <c r="D98" s="8" t="s">
        <v>331</v>
      </c>
      <c r="E98" s="24">
        <v>1</v>
      </c>
      <c r="F98" s="45">
        <f t="shared" si="3"/>
        <v>47.92</v>
      </c>
      <c r="G98" s="47">
        <f t="shared" si="4"/>
        <v>47.92</v>
      </c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>
        <v>47.92</v>
      </c>
      <c r="AE98" s="8" t="s">
        <v>330</v>
      </c>
      <c r="AF98" s="24" t="s">
        <v>253</v>
      </c>
      <c r="AG98" s="8"/>
      <c r="AH98" s="13" t="s">
        <v>253</v>
      </c>
      <c r="AI98" s="8"/>
      <c r="AJ98" s="8"/>
      <c r="AK98" s="8"/>
      <c r="AL98" s="8"/>
      <c r="AM98" s="1"/>
      <c r="AN98" s="17"/>
      <c r="AO98" s="17"/>
      <c r="AP98" s="17"/>
      <c r="AQ98" s="17"/>
      <c r="AR98" s="17"/>
      <c r="AS98" s="17"/>
      <c r="AT98" s="17"/>
      <c r="AU98" s="1"/>
      <c r="AV98" s="1"/>
    </row>
    <row r="99" spans="1:48">
      <c r="A99" s="2">
        <v>97</v>
      </c>
      <c r="B99" s="49" t="s">
        <v>292</v>
      </c>
      <c r="C99" s="49" t="s">
        <v>111</v>
      </c>
      <c r="D99" s="24" t="s">
        <v>289</v>
      </c>
      <c r="E99" s="24">
        <v>1</v>
      </c>
      <c r="F99" s="45">
        <f t="shared" ref="F99:F127" si="5">SUM(H99:AM99)-(0+0)</f>
        <v>46.28</v>
      </c>
      <c r="G99" s="47">
        <f t="shared" ref="G99:G130" si="6">F99/E99</f>
        <v>46.28</v>
      </c>
      <c r="H99" s="24"/>
      <c r="I99" s="24"/>
      <c r="J99" s="24"/>
      <c r="K99" s="24"/>
      <c r="L99" s="24"/>
      <c r="M99" s="24"/>
      <c r="N99" s="13"/>
      <c r="O99" s="24"/>
      <c r="P99" s="24"/>
      <c r="Q99" s="24"/>
      <c r="R99" s="24"/>
      <c r="S99" s="24"/>
      <c r="T99" s="13">
        <v>46.28</v>
      </c>
      <c r="U99" s="24" t="s">
        <v>37</v>
      </c>
      <c r="V99" s="24" t="s">
        <v>253</v>
      </c>
      <c r="W99" s="24"/>
      <c r="X99" s="24" t="s">
        <v>253</v>
      </c>
      <c r="Y99" s="24"/>
      <c r="Z99" s="24" t="s">
        <v>253</v>
      </c>
      <c r="AA99" s="24"/>
      <c r="AB99" s="24" t="s">
        <v>253</v>
      </c>
      <c r="AC99" s="24"/>
      <c r="AD99" s="24"/>
      <c r="AE99" s="24"/>
      <c r="AF99" s="24" t="s">
        <v>253</v>
      </c>
      <c r="AG99" s="24"/>
      <c r="AH99" s="13" t="s">
        <v>253</v>
      </c>
      <c r="AI99" s="24"/>
      <c r="AJ99" s="24"/>
      <c r="AK99" s="24"/>
      <c r="AL99" s="24"/>
      <c r="AM99" s="88"/>
    </row>
    <row r="100" spans="1:48">
      <c r="A100" s="2">
        <v>98</v>
      </c>
      <c r="B100" s="61" t="s">
        <v>134</v>
      </c>
      <c r="C100" s="61" t="s">
        <v>213</v>
      </c>
      <c r="D100" s="79" t="s">
        <v>137</v>
      </c>
      <c r="E100" s="9">
        <v>1</v>
      </c>
      <c r="F100" s="45">
        <f t="shared" si="5"/>
        <v>46.21</v>
      </c>
      <c r="G100" s="47">
        <f t="shared" si="6"/>
        <v>46.21</v>
      </c>
      <c r="H100" s="24"/>
      <c r="I100" s="24"/>
      <c r="J100" s="24"/>
      <c r="K100" s="24"/>
      <c r="L100" s="24"/>
      <c r="M100" s="24"/>
      <c r="N100" s="13"/>
      <c r="O100" s="24"/>
      <c r="P100" s="24"/>
      <c r="Q100" s="24"/>
      <c r="R100" s="13">
        <v>46.21</v>
      </c>
      <c r="S100" s="24" t="s">
        <v>285</v>
      </c>
      <c r="T100" s="24" t="s">
        <v>253</v>
      </c>
      <c r="U100" s="24"/>
      <c r="V100" s="24" t="s">
        <v>253</v>
      </c>
      <c r="W100" s="24"/>
      <c r="X100" s="24" t="s">
        <v>253</v>
      </c>
      <c r="Y100" s="24"/>
      <c r="Z100" s="13" t="s">
        <v>253</v>
      </c>
      <c r="AA100" s="24"/>
      <c r="AB100" s="13" t="s">
        <v>253</v>
      </c>
      <c r="AC100" s="24"/>
      <c r="AD100" s="24"/>
      <c r="AE100" s="24"/>
      <c r="AF100" s="13" t="s">
        <v>253</v>
      </c>
      <c r="AG100" s="24"/>
      <c r="AH100" s="13" t="s">
        <v>253</v>
      </c>
      <c r="AI100" s="24"/>
      <c r="AJ100" s="13"/>
      <c r="AK100" s="24"/>
      <c r="AL100" s="24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</row>
    <row r="101" spans="1:48">
      <c r="A101" s="2">
        <v>99</v>
      </c>
      <c r="B101" s="101" t="s">
        <v>28</v>
      </c>
      <c r="C101" s="101" t="s">
        <v>286</v>
      </c>
      <c r="D101" s="102" t="s">
        <v>285</v>
      </c>
      <c r="E101" s="53">
        <v>1</v>
      </c>
      <c r="F101" s="54">
        <f t="shared" si="5"/>
        <v>46.21</v>
      </c>
      <c r="G101" s="55">
        <f t="shared" si="6"/>
        <v>46.21</v>
      </c>
      <c r="H101" s="56"/>
      <c r="I101" s="56"/>
      <c r="J101" s="56"/>
      <c r="K101" s="56"/>
      <c r="L101" s="56"/>
      <c r="M101" s="56"/>
      <c r="N101" s="57"/>
      <c r="O101" s="56"/>
      <c r="P101" s="56"/>
      <c r="Q101" s="56"/>
      <c r="R101" s="57">
        <v>46.21</v>
      </c>
      <c r="S101" s="56" t="s">
        <v>137</v>
      </c>
      <c r="T101" s="56" t="s">
        <v>291</v>
      </c>
      <c r="U101" s="56"/>
      <c r="V101" s="56" t="s">
        <v>253</v>
      </c>
      <c r="W101" s="56"/>
      <c r="X101" s="56" t="s">
        <v>253</v>
      </c>
      <c r="Y101" s="56"/>
      <c r="Z101" s="57" t="s">
        <v>253</v>
      </c>
      <c r="AA101" s="56"/>
      <c r="AB101" s="57" t="s">
        <v>253</v>
      </c>
      <c r="AC101" s="56"/>
      <c r="AD101" s="56"/>
      <c r="AE101" s="56"/>
      <c r="AF101" s="57" t="s">
        <v>253</v>
      </c>
      <c r="AG101" s="56"/>
      <c r="AH101" s="57" t="s">
        <v>253</v>
      </c>
      <c r="AI101" s="56"/>
      <c r="AJ101" s="57"/>
      <c r="AK101" s="56"/>
      <c r="AL101" s="56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</row>
    <row r="102" spans="1:48" s="8" customFormat="1">
      <c r="A102" s="2">
        <v>100</v>
      </c>
      <c r="B102" s="8" t="s">
        <v>323</v>
      </c>
      <c r="C102" s="8" t="s">
        <v>107</v>
      </c>
      <c r="D102" s="8" t="s">
        <v>324</v>
      </c>
      <c r="E102" s="24">
        <v>1</v>
      </c>
      <c r="F102" s="45">
        <f t="shared" si="5"/>
        <v>44.89</v>
      </c>
      <c r="G102" s="47">
        <f t="shared" si="6"/>
        <v>44.89</v>
      </c>
      <c r="Z102" s="11">
        <v>44.89</v>
      </c>
      <c r="AA102" s="8" t="s">
        <v>300</v>
      </c>
      <c r="AB102" s="24" t="s">
        <v>253</v>
      </c>
      <c r="AF102" s="24" t="s">
        <v>253</v>
      </c>
      <c r="AH102" s="13" t="s">
        <v>253</v>
      </c>
      <c r="AN102" s="24"/>
      <c r="AO102" s="24"/>
      <c r="AP102" s="24"/>
      <c r="AQ102" s="24"/>
      <c r="AR102" s="24"/>
      <c r="AS102" s="24"/>
      <c r="AT102" s="24"/>
      <c r="AU102" s="24"/>
      <c r="AV102" s="24"/>
    </row>
    <row r="103" spans="1:48" s="8" customFormat="1">
      <c r="A103" s="2">
        <v>101</v>
      </c>
      <c r="B103" s="8" t="s">
        <v>165</v>
      </c>
      <c r="C103" s="8" t="s">
        <v>166</v>
      </c>
      <c r="D103" s="8" t="s">
        <v>104</v>
      </c>
      <c r="E103" s="24">
        <v>1</v>
      </c>
      <c r="F103" s="45">
        <f t="shared" si="5"/>
        <v>42.99</v>
      </c>
      <c r="G103" s="47">
        <f t="shared" si="6"/>
        <v>42.99</v>
      </c>
      <c r="AD103" s="11">
        <v>42.99</v>
      </c>
      <c r="AE103" s="8" t="s">
        <v>59</v>
      </c>
      <c r="AF103" s="24" t="s">
        <v>253</v>
      </c>
      <c r="AH103" s="13" t="s">
        <v>253</v>
      </c>
      <c r="AN103" s="24"/>
      <c r="AO103" s="24"/>
      <c r="AP103" s="24"/>
      <c r="AQ103" s="24"/>
      <c r="AR103" s="24"/>
      <c r="AS103" s="24"/>
      <c r="AT103" s="24"/>
      <c r="AU103" s="24"/>
      <c r="AV103" s="24"/>
    </row>
    <row r="104" spans="1:48" s="8" customFormat="1">
      <c r="A104" s="2">
        <v>102</v>
      </c>
      <c r="B104" s="8" t="s">
        <v>155</v>
      </c>
      <c r="C104" s="8" t="s">
        <v>337</v>
      </c>
      <c r="D104" s="8" t="s">
        <v>336</v>
      </c>
      <c r="E104" s="24">
        <v>1</v>
      </c>
      <c r="F104" s="45">
        <f t="shared" si="5"/>
        <v>42.8</v>
      </c>
      <c r="G104" s="47">
        <f t="shared" si="6"/>
        <v>42.8</v>
      </c>
      <c r="AF104" s="24"/>
      <c r="AH104" s="13"/>
      <c r="AJ104" s="11">
        <v>42.8</v>
      </c>
      <c r="AK104" s="8" t="s">
        <v>43</v>
      </c>
    </row>
    <row r="105" spans="1:48" s="8" customFormat="1">
      <c r="A105" s="2">
        <v>103</v>
      </c>
      <c r="B105" s="49" t="s">
        <v>283</v>
      </c>
      <c r="C105" s="49" t="s">
        <v>284</v>
      </c>
      <c r="D105" s="24" t="s">
        <v>282</v>
      </c>
      <c r="E105" s="24">
        <v>1</v>
      </c>
      <c r="F105" s="45">
        <f t="shared" si="5"/>
        <v>41.23</v>
      </c>
      <c r="G105" s="47">
        <f t="shared" si="6"/>
        <v>41.23</v>
      </c>
      <c r="H105" s="24"/>
      <c r="I105" s="24"/>
      <c r="J105" s="24"/>
      <c r="K105" s="24"/>
      <c r="L105" s="24"/>
      <c r="M105" s="24"/>
      <c r="N105" s="13"/>
      <c r="O105" s="24"/>
      <c r="P105" s="13">
        <v>41.23</v>
      </c>
      <c r="Q105" s="24" t="s">
        <v>52</v>
      </c>
      <c r="R105" s="24" t="s">
        <v>253</v>
      </c>
      <c r="S105" s="24"/>
      <c r="T105" s="24" t="s">
        <v>253</v>
      </c>
      <c r="U105" s="24"/>
      <c r="V105" s="24" t="s">
        <v>253</v>
      </c>
      <c r="W105" s="24"/>
      <c r="X105" s="24" t="s">
        <v>253</v>
      </c>
      <c r="Y105" s="24"/>
      <c r="Z105" s="24" t="s">
        <v>253</v>
      </c>
      <c r="AA105" s="24"/>
      <c r="AB105" s="24" t="s">
        <v>253</v>
      </c>
      <c r="AC105" s="24"/>
      <c r="AD105" s="24"/>
      <c r="AE105" s="24"/>
      <c r="AF105" s="24" t="s">
        <v>253</v>
      </c>
      <c r="AG105" s="24"/>
      <c r="AH105" s="13" t="s">
        <v>253</v>
      </c>
      <c r="AI105" s="24"/>
      <c r="AJ105" s="24"/>
      <c r="AK105" s="24"/>
      <c r="AL105" s="86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</row>
    <row r="106" spans="1:48">
      <c r="A106" s="2">
        <v>104</v>
      </c>
      <c r="B106" s="49" t="s">
        <v>231</v>
      </c>
      <c r="C106" s="49" t="s">
        <v>232</v>
      </c>
      <c r="D106" s="24" t="s">
        <v>230</v>
      </c>
      <c r="E106" s="24">
        <v>1</v>
      </c>
      <c r="F106" s="45">
        <f t="shared" si="5"/>
        <v>37.96</v>
      </c>
      <c r="G106" s="47">
        <f t="shared" si="6"/>
        <v>37.96</v>
      </c>
      <c r="H106" s="24"/>
      <c r="I106" s="24"/>
      <c r="J106" s="24"/>
      <c r="K106" s="24"/>
      <c r="L106" s="24"/>
      <c r="M106" s="24"/>
      <c r="N106" s="13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13">
        <v>37.96</v>
      </c>
      <c r="AI106" s="24" t="s">
        <v>116</v>
      </c>
      <c r="AJ106" s="13"/>
      <c r="AK106" s="24"/>
      <c r="AL106" s="24"/>
      <c r="AM106" s="24"/>
      <c r="AN106" s="8"/>
      <c r="AO106" s="8"/>
      <c r="AP106" s="8"/>
      <c r="AQ106" s="8"/>
      <c r="AR106" s="8"/>
      <c r="AS106" s="17"/>
      <c r="AT106" s="17"/>
      <c r="AU106" s="17"/>
      <c r="AV106" s="17"/>
    </row>
    <row r="107" spans="1:48">
      <c r="A107" s="2">
        <v>105</v>
      </c>
      <c r="B107" s="61" t="s">
        <v>102</v>
      </c>
      <c r="C107" s="61" t="s">
        <v>103</v>
      </c>
      <c r="D107" s="79" t="s">
        <v>65</v>
      </c>
      <c r="E107" s="24">
        <v>1</v>
      </c>
      <c r="F107" s="45">
        <f t="shared" si="5"/>
        <v>30.47</v>
      </c>
      <c r="G107" s="47">
        <f t="shared" si="6"/>
        <v>30.47</v>
      </c>
      <c r="H107" s="5">
        <v>30.47</v>
      </c>
      <c r="I107" s="5" t="s">
        <v>71</v>
      </c>
      <c r="J107" s="5"/>
      <c r="K107" s="5"/>
      <c r="L107" s="5"/>
      <c r="M107" s="5"/>
      <c r="N107" s="5" t="s">
        <v>253</v>
      </c>
      <c r="O107" s="5"/>
      <c r="P107" s="24"/>
      <c r="Q107" s="24"/>
      <c r="R107" s="24" t="s">
        <v>253</v>
      </c>
      <c r="S107" s="24"/>
      <c r="T107" s="24" t="s">
        <v>253</v>
      </c>
      <c r="U107" s="24"/>
      <c r="V107" s="24" t="s">
        <v>253</v>
      </c>
      <c r="W107" s="24"/>
      <c r="X107" s="13" t="s">
        <v>253</v>
      </c>
      <c r="Y107" s="24"/>
      <c r="Z107" s="13" t="s">
        <v>253</v>
      </c>
      <c r="AA107" s="24"/>
      <c r="AB107" s="13" t="s">
        <v>253</v>
      </c>
      <c r="AC107" s="24"/>
      <c r="AD107" s="24"/>
      <c r="AE107" s="24"/>
      <c r="AF107" s="13" t="s">
        <v>253</v>
      </c>
      <c r="AG107" s="24"/>
      <c r="AH107" s="13" t="s">
        <v>253</v>
      </c>
      <c r="AI107" s="24"/>
      <c r="AJ107" s="13"/>
      <c r="AK107" s="24"/>
      <c r="AL107" s="2"/>
      <c r="AM107" s="24"/>
      <c r="AN107" s="24"/>
      <c r="AO107" s="24"/>
      <c r="AP107" s="24"/>
      <c r="AQ107" s="24"/>
      <c r="AR107" s="24"/>
      <c r="AS107" s="88"/>
      <c r="AT107" s="88"/>
      <c r="AU107" s="88"/>
      <c r="AV107" s="88"/>
    </row>
    <row r="108" spans="1:48">
      <c r="A108" s="2"/>
      <c r="B108" s="101" t="s">
        <v>105</v>
      </c>
      <c r="C108" s="101" t="s">
        <v>106</v>
      </c>
      <c r="D108" s="102" t="s">
        <v>23</v>
      </c>
      <c r="E108" s="53"/>
      <c r="F108" s="54">
        <f t="shared" si="5"/>
        <v>0</v>
      </c>
      <c r="G108" s="55" t="e">
        <f t="shared" si="6"/>
        <v>#DIV/0!</v>
      </c>
      <c r="H108" s="70"/>
      <c r="I108" s="70"/>
      <c r="J108" s="70"/>
      <c r="K108" s="70"/>
      <c r="L108" s="70"/>
      <c r="M108" s="70"/>
      <c r="N108" s="56"/>
      <c r="O108" s="56"/>
      <c r="P108" s="70"/>
      <c r="Q108" s="70"/>
      <c r="R108" s="70"/>
      <c r="S108" s="70"/>
      <c r="T108" s="5"/>
      <c r="U108" s="5"/>
      <c r="V108" s="5"/>
      <c r="W108" s="5"/>
      <c r="X108" s="5"/>
      <c r="Y108" s="5"/>
      <c r="Z108" s="5"/>
      <c r="AA108" s="5"/>
      <c r="AB108" s="5"/>
      <c r="AC108" s="6"/>
      <c r="AD108" s="5"/>
      <c r="AE108" s="6"/>
      <c r="AF108" s="5"/>
      <c r="AG108" s="6"/>
      <c r="AH108" s="5"/>
      <c r="AI108" s="6"/>
      <c r="AJ108" s="5"/>
      <c r="AK108" s="6"/>
      <c r="AL108" s="2"/>
      <c r="AM108" s="24"/>
      <c r="AN108" s="24"/>
      <c r="AO108" s="24"/>
      <c r="AP108" s="24"/>
      <c r="AQ108" s="24"/>
      <c r="AR108" s="24"/>
      <c r="AS108" s="88"/>
      <c r="AT108" s="88"/>
      <c r="AU108" s="88"/>
      <c r="AV108" s="88"/>
    </row>
    <row r="109" spans="1:48">
      <c r="A109" s="2"/>
      <c r="B109" s="61" t="s">
        <v>19</v>
      </c>
      <c r="C109" s="61" t="s">
        <v>191</v>
      </c>
      <c r="D109" s="79" t="s">
        <v>75</v>
      </c>
      <c r="E109" s="9"/>
      <c r="F109" s="45">
        <f t="shared" si="5"/>
        <v>0</v>
      </c>
      <c r="G109" s="47" t="e">
        <f t="shared" si="6"/>
        <v>#DIV/0!</v>
      </c>
      <c r="H109" s="5"/>
      <c r="I109" s="5"/>
      <c r="J109" s="5"/>
      <c r="K109" s="5"/>
      <c r="L109" s="5"/>
      <c r="M109" s="5"/>
      <c r="N109" s="5"/>
      <c r="O109" s="5"/>
      <c r="P109" s="4"/>
      <c r="Q109" s="4"/>
      <c r="R109" s="12"/>
      <c r="S109" s="4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1"/>
      <c r="AG109" s="130"/>
      <c r="AH109" s="131"/>
      <c r="AI109" s="4"/>
      <c r="AJ109" s="12"/>
      <c r="AK109" s="4"/>
      <c r="AL109" s="2"/>
      <c r="AM109" s="24"/>
      <c r="AN109" s="24"/>
      <c r="AO109" s="24"/>
      <c r="AP109" s="24"/>
      <c r="AQ109" s="24"/>
      <c r="AR109" s="24"/>
      <c r="AS109" s="88"/>
      <c r="AT109" s="88"/>
      <c r="AU109" s="88"/>
      <c r="AV109" s="88"/>
    </row>
    <row r="110" spans="1:48">
      <c r="A110" s="2"/>
      <c r="B110" s="61" t="s">
        <v>153</v>
      </c>
      <c r="C110" s="61" t="s">
        <v>154</v>
      </c>
      <c r="D110" s="79" t="s">
        <v>92</v>
      </c>
      <c r="E110" s="9"/>
      <c r="F110" s="45">
        <f t="shared" si="5"/>
        <v>0</v>
      </c>
      <c r="G110" s="47" t="e">
        <f t="shared" si="6"/>
        <v>#DIV/0!</v>
      </c>
      <c r="H110" s="12"/>
      <c r="I110" s="12"/>
      <c r="J110" s="12"/>
      <c r="K110" s="12"/>
      <c r="L110" s="4"/>
      <c r="M110" s="4"/>
      <c r="N110" s="12"/>
      <c r="O110" s="4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6"/>
      <c r="AD110" s="5"/>
      <c r="AE110" s="6"/>
      <c r="AF110" s="5"/>
      <c r="AG110" s="6"/>
      <c r="AH110" s="5"/>
      <c r="AI110" s="6"/>
      <c r="AJ110" s="5"/>
      <c r="AK110" s="6"/>
      <c r="AL110" s="24"/>
      <c r="AM110" s="24"/>
      <c r="AN110" s="24"/>
      <c r="AO110" s="24"/>
      <c r="AP110" s="24"/>
      <c r="AQ110" s="24"/>
      <c r="AR110" s="24"/>
      <c r="AS110" s="88"/>
      <c r="AT110" s="88"/>
      <c r="AU110" s="88"/>
      <c r="AV110" s="88"/>
    </row>
    <row r="111" spans="1:48">
      <c r="A111" s="2"/>
      <c r="B111" s="61" t="s">
        <v>192</v>
      </c>
      <c r="C111" s="61" t="s">
        <v>193</v>
      </c>
      <c r="D111" s="79" t="s">
        <v>144</v>
      </c>
      <c r="E111" s="9"/>
      <c r="F111" s="45">
        <f t="shared" si="5"/>
        <v>0</v>
      </c>
      <c r="G111" s="47" t="e">
        <f t="shared" si="6"/>
        <v>#DIV/0!</v>
      </c>
      <c r="H111" s="24"/>
      <c r="I111" s="24"/>
      <c r="J111" s="24"/>
      <c r="K111" s="24"/>
      <c r="L111" s="24"/>
      <c r="M111" s="24"/>
      <c r="N111" s="13"/>
      <c r="O111" s="24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6"/>
      <c r="AD111" s="5"/>
      <c r="AE111" s="6"/>
      <c r="AF111" s="5"/>
      <c r="AG111" s="6"/>
      <c r="AH111" s="5"/>
      <c r="AI111" s="6"/>
      <c r="AJ111" s="5"/>
      <c r="AK111" s="6"/>
      <c r="AL111" s="2"/>
      <c r="AM111" s="24"/>
      <c r="AN111" s="24"/>
      <c r="AO111" s="24"/>
      <c r="AP111" s="24"/>
      <c r="AQ111" s="24"/>
      <c r="AR111" s="24"/>
      <c r="AS111" s="88"/>
      <c r="AT111" s="88"/>
      <c r="AU111" s="88"/>
      <c r="AV111" s="88"/>
    </row>
    <row r="112" spans="1:48">
      <c r="A112" s="2"/>
      <c r="B112" s="63" t="s">
        <v>19</v>
      </c>
      <c r="C112" s="63" t="s">
        <v>20</v>
      </c>
      <c r="D112" s="56" t="s">
        <v>133</v>
      </c>
      <c r="E112" s="56"/>
      <c r="F112" s="54">
        <f t="shared" si="5"/>
        <v>0</v>
      </c>
      <c r="G112" s="55" t="e">
        <f t="shared" si="6"/>
        <v>#DIV/0!</v>
      </c>
      <c r="H112" s="105"/>
      <c r="I112" s="105"/>
      <c r="J112" s="105"/>
      <c r="K112" s="105"/>
      <c r="L112" s="105"/>
      <c r="M112" s="105"/>
      <c r="N112" s="105"/>
      <c r="O112" s="105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119"/>
      <c r="AD112" s="70"/>
      <c r="AE112" s="119"/>
      <c r="AF112" s="70"/>
      <c r="AG112" s="119"/>
      <c r="AH112" s="70"/>
      <c r="AI112" s="6"/>
      <c r="AJ112" s="5"/>
      <c r="AK112" s="6"/>
      <c r="AL112" s="2"/>
      <c r="AM112" s="24"/>
      <c r="AN112" s="24"/>
      <c r="AO112" s="24"/>
      <c r="AP112" s="24"/>
      <c r="AQ112" s="24"/>
      <c r="AR112" s="24"/>
      <c r="AS112" s="88"/>
      <c r="AT112" s="88"/>
      <c r="AU112" s="88"/>
      <c r="AV112" s="88"/>
    </row>
    <row r="113" spans="1:48">
      <c r="A113" s="2"/>
      <c r="B113" s="61" t="s">
        <v>96</v>
      </c>
      <c r="C113" s="61" t="s">
        <v>101</v>
      </c>
      <c r="D113" s="79" t="s">
        <v>64</v>
      </c>
      <c r="E113" s="24"/>
      <c r="F113" s="45">
        <f t="shared" si="5"/>
        <v>0</v>
      </c>
      <c r="G113" s="47" t="e">
        <f t="shared" si="6"/>
        <v>#DIV/0!</v>
      </c>
      <c r="H113" s="12"/>
      <c r="I113" s="12"/>
      <c r="J113" s="12"/>
      <c r="K113" s="12"/>
      <c r="L113" s="4"/>
      <c r="M113" s="4"/>
      <c r="N113" s="12"/>
      <c r="O113" s="4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6"/>
      <c r="AD113" s="5"/>
      <c r="AE113" s="6"/>
      <c r="AF113" s="5"/>
      <c r="AG113" s="6"/>
      <c r="AH113" s="5"/>
      <c r="AI113" s="118"/>
      <c r="AJ113" s="71"/>
      <c r="AK113" s="118"/>
      <c r="AL113" s="2"/>
      <c r="AM113" s="24"/>
      <c r="AN113" s="24"/>
      <c r="AO113" s="24"/>
      <c r="AP113" s="24"/>
      <c r="AQ113" s="24"/>
      <c r="AR113" s="24"/>
      <c r="AS113" s="88"/>
      <c r="AT113" s="88"/>
      <c r="AU113" s="88"/>
      <c r="AV113" s="88"/>
    </row>
    <row r="114" spans="1:48">
      <c r="A114" s="2"/>
      <c r="B114" s="61" t="s">
        <v>204</v>
      </c>
      <c r="C114" s="61" t="s">
        <v>79</v>
      </c>
      <c r="D114" s="79" t="s">
        <v>128</v>
      </c>
      <c r="E114" s="9"/>
      <c r="F114" s="45">
        <f t="shared" si="5"/>
        <v>0</v>
      </c>
      <c r="G114" s="47" t="e">
        <f t="shared" si="6"/>
        <v>#DIV/0!</v>
      </c>
      <c r="H114" s="12"/>
      <c r="I114" s="12"/>
      <c r="J114" s="12"/>
      <c r="K114" s="12"/>
      <c r="L114" s="4"/>
      <c r="M114" s="4"/>
      <c r="N114" s="12"/>
      <c r="O114" s="4"/>
      <c r="P114" s="4"/>
      <c r="Q114" s="4"/>
      <c r="R114" s="12"/>
      <c r="S114" s="4"/>
      <c r="T114" s="4"/>
      <c r="U114" s="4"/>
      <c r="V114" s="4"/>
      <c r="W114" s="4"/>
      <c r="X114" s="24"/>
      <c r="Y114" s="24"/>
      <c r="Z114" s="4"/>
      <c r="AA114" s="4"/>
      <c r="AB114" s="4"/>
      <c r="AC114" s="4"/>
      <c r="AD114" s="4"/>
      <c r="AE114" s="4"/>
      <c r="AF114" s="12"/>
      <c r="AG114" s="4"/>
      <c r="AH114" s="12"/>
      <c r="AI114" s="4"/>
      <c r="AJ114" s="12"/>
      <c r="AK114" s="4"/>
      <c r="AL114" s="24"/>
      <c r="AM114" s="24"/>
      <c r="AN114" s="24"/>
      <c r="AO114" s="24"/>
      <c r="AP114" s="24"/>
      <c r="AQ114" s="24"/>
      <c r="AR114" s="24"/>
      <c r="AS114" s="88"/>
      <c r="AT114" s="88"/>
      <c r="AU114" s="88"/>
      <c r="AV114" s="88"/>
    </row>
    <row r="115" spans="1:48">
      <c r="A115" s="2"/>
      <c r="B115" s="114" t="s">
        <v>214</v>
      </c>
      <c r="C115" s="114" t="s">
        <v>188</v>
      </c>
      <c r="D115" s="116" t="s">
        <v>202</v>
      </c>
      <c r="E115" s="88"/>
      <c r="F115" s="45">
        <f t="shared" si="5"/>
        <v>0</v>
      </c>
      <c r="G115" s="47" t="e">
        <f t="shared" si="6"/>
        <v>#DIV/0!</v>
      </c>
      <c r="H115" s="12"/>
      <c r="I115" s="12"/>
      <c r="J115" s="12"/>
      <c r="K115" s="12"/>
      <c r="L115" s="4"/>
      <c r="M115" s="4"/>
      <c r="N115" s="12"/>
      <c r="O115" s="4"/>
      <c r="P115" s="4"/>
      <c r="Q115" s="4"/>
      <c r="R115" s="12"/>
      <c r="S115" s="4"/>
      <c r="T115" s="4"/>
      <c r="U115" s="4"/>
      <c r="V115" s="4"/>
      <c r="W115" s="4"/>
      <c r="X115" s="12"/>
      <c r="Y115" s="4"/>
      <c r="Z115" s="12"/>
      <c r="AA115" s="4"/>
      <c r="AB115" s="4"/>
      <c r="AC115" s="4"/>
      <c r="AD115" s="4"/>
      <c r="AE115" s="4"/>
      <c r="AF115" s="12"/>
      <c r="AG115" s="4"/>
      <c r="AH115" s="12"/>
      <c r="AI115" s="4"/>
      <c r="AJ115" s="12"/>
      <c r="AK115" s="4"/>
      <c r="AL115" s="24"/>
      <c r="AM115" s="24"/>
      <c r="AN115" s="24"/>
      <c r="AO115" s="24"/>
      <c r="AP115" s="24"/>
      <c r="AQ115" s="24"/>
      <c r="AR115" s="88"/>
      <c r="AS115" s="88"/>
      <c r="AT115" s="88"/>
      <c r="AU115" s="88"/>
      <c r="AV115" s="88"/>
    </row>
    <row r="116" spans="1:48">
      <c r="A116" s="2"/>
      <c r="B116" s="114" t="s">
        <v>215</v>
      </c>
      <c r="C116" s="114" t="s">
        <v>216</v>
      </c>
      <c r="D116" s="116" t="s">
        <v>49</v>
      </c>
      <c r="E116" s="117"/>
      <c r="F116" s="45">
        <f t="shared" si="5"/>
        <v>0</v>
      </c>
      <c r="G116" s="47" t="e">
        <f t="shared" si="6"/>
        <v>#DIV/0!</v>
      </c>
      <c r="H116" s="12"/>
      <c r="I116" s="12"/>
      <c r="J116" s="12"/>
      <c r="K116" s="12"/>
      <c r="L116" s="4"/>
      <c r="M116" s="4"/>
      <c r="N116" s="12"/>
      <c r="O116" s="4"/>
      <c r="P116" s="4"/>
      <c r="Q116" s="4"/>
      <c r="R116" s="12"/>
      <c r="S116" s="4"/>
      <c r="T116" s="4"/>
      <c r="U116" s="4"/>
      <c r="V116" s="4"/>
      <c r="W116" s="4"/>
      <c r="X116" s="12"/>
      <c r="Y116" s="4"/>
      <c r="Z116" s="12"/>
      <c r="AA116" s="4"/>
      <c r="AB116" s="4"/>
      <c r="AC116" s="4"/>
      <c r="AD116" s="4"/>
      <c r="AE116" s="4"/>
      <c r="AF116" s="12"/>
      <c r="AG116" s="4"/>
      <c r="AH116" s="12"/>
      <c r="AI116" s="4"/>
      <c r="AJ116" s="12"/>
      <c r="AK116" s="4"/>
      <c r="AL116" s="2"/>
      <c r="AM116" s="24"/>
      <c r="AN116" s="24"/>
      <c r="AO116" s="24"/>
      <c r="AP116" s="24"/>
      <c r="AQ116" s="24"/>
      <c r="AR116" s="88"/>
      <c r="AS116" s="88"/>
      <c r="AT116" s="88"/>
      <c r="AU116" s="88"/>
      <c r="AV116" s="88"/>
    </row>
    <row r="117" spans="1:48">
      <c r="A117" s="2"/>
      <c r="B117" s="114" t="s">
        <v>218</v>
      </c>
      <c r="C117" s="114" t="s">
        <v>219</v>
      </c>
      <c r="D117" s="116" t="s">
        <v>17</v>
      </c>
      <c r="E117" s="117"/>
      <c r="F117" s="45">
        <f t="shared" si="5"/>
        <v>0</v>
      </c>
      <c r="G117" s="47" t="e">
        <f t="shared" si="6"/>
        <v>#DIV/0!</v>
      </c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6"/>
      <c r="AD117" s="5"/>
      <c r="AE117" s="6"/>
      <c r="AF117" s="5"/>
      <c r="AG117" s="6"/>
      <c r="AH117" s="5"/>
      <c r="AI117" s="6"/>
      <c r="AJ117" s="5"/>
      <c r="AK117" s="6"/>
      <c r="AL117" s="2"/>
      <c r="AM117" s="24"/>
      <c r="AN117" s="24"/>
      <c r="AO117" s="24"/>
      <c r="AP117" s="24"/>
      <c r="AQ117" s="24"/>
      <c r="AR117" s="88"/>
      <c r="AS117" s="88"/>
      <c r="AT117" s="88"/>
      <c r="AU117" s="88"/>
      <c r="AV117" s="88"/>
    </row>
    <row r="118" spans="1:48">
      <c r="A118" s="2"/>
      <c r="B118" s="114" t="s">
        <v>68</v>
      </c>
      <c r="C118" s="114" t="s">
        <v>196</v>
      </c>
      <c r="D118" s="116" t="s">
        <v>169</v>
      </c>
      <c r="E118" s="117"/>
      <c r="F118" s="45">
        <f t="shared" si="5"/>
        <v>0</v>
      </c>
      <c r="G118" s="47" t="e">
        <f t="shared" si="6"/>
        <v>#DIV/0!</v>
      </c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6"/>
      <c r="AD118" s="5"/>
      <c r="AE118" s="6"/>
      <c r="AF118" s="5"/>
      <c r="AG118" s="6"/>
      <c r="AH118" s="5"/>
      <c r="AI118" s="6"/>
      <c r="AJ118" s="5"/>
      <c r="AK118" s="6"/>
      <c r="AL118" s="24"/>
      <c r="AM118" s="24"/>
      <c r="AN118" s="24"/>
      <c r="AO118" s="24"/>
      <c r="AP118" s="24"/>
      <c r="AQ118" s="24"/>
      <c r="AR118" s="88"/>
      <c r="AS118" s="88"/>
      <c r="AT118" s="88"/>
      <c r="AU118" s="88"/>
      <c r="AV118" s="88"/>
    </row>
    <row r="119" spans="1:48">
      <c r="A119" s="2"/>
      <c r="B119" s="115" t="s">
        <v>222</v>
      </c>
      <c r="C119" s="115" t="s">
        <v>174</v>
      </c>
      <c r="D119" s="88" t="s">
        <v>223</v>
      </c>
      <c r="E119" s="88"/>
      <c r="F119" s="54">
        <f t="shared" si="5"/>
        <v>0</v>
      </c>
      <c r="G119" s="55" t="e">
        <f t="shared" si="6"/>
        <v>#DIV/0!</v>
      </c>
      <c r="H119" s="56"/>
      <c r="I119" s="56"/>
      <c r="J119" s="56"/>
      <c r="K119" s="56"/>
      <c r="L119" s="56"/>
      <c r="M119" s="56"/>
      <c r="N119" s="57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7"/>
      <c r="AA119" s="56"/>
      <c r="AB119" s="57"/>
      <c r="AC119" s="56"/>
      <c r="AD119" s="56"/>
      <c r="AE119" s="56"/>
      <c r="AF119" s="56"/>
      <c r="AG119" s="56"/>
      <c r="AH119" s="57"/>
      <c r="AI119" s="56"/>
      <c r="AJ119" s="57"/>
      <c r="AK119" s="56"/>
      <c r="AL119" s="56"/>
      <c r="AM119" s="56"/>
      <c r="AN119" s="56"/>
      <c r="AO119" s="56"/>
      <c r="AP119" s="56"/>
      <c r="AQ119" s="56"/>
      <c r="AR119" s="88"/>
      <c r="AS119" s="88"/>
      <c r="AT119" s="88"/>
      <c r="AU119" s="88"/>
      <c r="AV119" s="88"/>
    </row>
    <row r="120" spans="1:48">
      <c r="A120" s="2"/>
      <c r="B120" s="49" t="s">
        <v>222</v>
      </c>
      <c r="C120" s="49" t="s">
        <v>225</v>
      </c>
      <c r="D120" s="24" t="s">
        <v>224</v>
      </c>
      <c r="E120" s="9"/>
      <c r="F120" s="45">
        <f t="shared" si="5"/>
        <v>0</v>
      </c>
      <c r="G120" s="47" t="e">
        <f t="shared" si="6"/>
        <v>#DIV/0!</v>
      </c>
      <c r="H120" s="24"/>
      <c r="I120" s="24"/>
      <c r="J120" s="24"/>
      <c r="K120" s="24"/>
      <c r="L120" s="24"/>
      <c r="M120" s="24"/>
      <c r="N120" s="13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13"/>
      <c r="AA120" s="24"/>
      <c r="AB120" s="13"/>
      <c r="AC120" s="24"/>
      <c r="AD120" s="24"/>
      <c r="AE120" s="24"/>
      <c r="AF120" s="24"/>
      <c r="AG120" s="24"/>
      <c r="AH120" s="13"/>
      <c r="AI120" s="24"/>
      <c r="AJ120" s="13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88"/>
      <c r="AV120" s="88"/>
    </row>
    <row r="121" spans="1:48">
      <c r="A121" s="2"/>
      <c r="B121" s="49" t="s">
        <v>226</v>
      </c>
      <c r="C121" s="49" t="s">
        <v>97</v>
      </c>
      <c r="D121" s="24" t="s">
        <v>159</v>
      </c>
      <c r="E121" s="24"/>
      <c r="F121" s="45">
        <f t="shared" si="5"/>
        <v>0</v>
      </c>
      <c r="G121" s="47" t="e">
        <f t="shared" si="6"/>
        <v>#DIV/0!</v>
      </c>
      <c r="H121" s="24"/>
      <c r="I121" s="24"/>
      <c r="J121" s="24"/>
      <c r="K121" s="24"/>
      <c r="L121" s="24"/>
      <c r="M121" s="24"/>
      <c r="N121" s="13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13"/>
      <c r="AI121" s="24"/>
      <c r="AJ121" s="13"/>
      <c r="AK121" s="24"/>
      <c r="AL121" s="88"/>
      <c r="AM121" s="88"/>
      <c r="AN121" s="88"/>
      <c r="AO121" s="88"/>
      <c r="AP121" s="88"/>
      <c r="AQ121" s="88"/>
      <c r="AR121" s="88"/>
      <c r="AS121" s="88"/>
      <c r="AT121" s="88"/>
      <c r="AU121" s="88"/>
      <c r="AV121" s="88"/>
    </row>
    <row r="122" spans="1:48">
      <c r="A122" s="2"/>
      <c r="B122" s="61" t="s">
        <v>227</v>
      </c>
      <c r="C122" s="61" t="s">
        <v>20</v>
      </c>
      <c r="D122" s="79" t="s">
        <v>77</v>
      </c>
      <c r="E122" s="9"/>
      <c r="F122" s="45">
        <f t="shared" si="5"/>
        <v>0</v>
      </c>
      <c r="G122" s="47" t="e">
        <f t="shared" si="6"/>
        <v>#DIV/0!</v>
      </c>
      <c r="H122" s="5"/>
      <c r="I122" s="5"/>
      <c r="J122" s="4"/>
      <c r="K122" s="4"/>
      <c r="L122" s="4"/>
      <c r="M122" s="4"/>
      <c r="N122" s="12"/>
      <c r="O122" s="4"/>
      <c r="P122" s="4"/>
      <c r="Q122" s="4"/>
      <c r="R122" s="12"/>
      <c r="S122" s="4"/>
      <c r="T122" s="4"/>
      <c r="U122" s="4"/>
      <c r="V122" s="4"/>
      <c r="W122" s="4"/>
      <c r="X122" s="12"/>
      <c r="Y122" s="4"/>
      <c r="Z122" s="12"/>
      <c r="AA122" s="4"/>
      <c r="AB122" s="4"/>
      <c r="AC122" s="4"/>
      <c r="AD122" s="4"/>
      <c r="AE122" s="4"/>
      <c r="AF122" s="12"/>
      <c r="AG122" s="4"/>
      <c r="AH122" s="12"/>
      <c r="AI122" s="4"/>
      <c r="AJ122" s="12"/>
      <c r="AK122" s="4"/>
      <c r="AL122" s="88"/>
      <c r="AM122" s="88"/>
      <c r="AN122" s="88"/>
      <c r="AO122" s="88"/>
      <c r="AP122" s="88"/>
      <c r="AQ122" s="88"/>
      <c r="AR122" s="88"/>
      <c r="AS122" s="88"/>
      <c r="AT122" s="88"/>
      <c r="AU122" s="88"/>
      <c r="AV122" s="88"/>
    </row>
    <row r="123" spans="1:48">
      <c r="A123" s="2"/>
      <c r="B123" s="49" t="s">
        <v>96</v>
      </c>
      <c r="C123" s="49" t="s">
        <v>228</v>
      </c>
      <c r="D123" s="24" t="s">
        <v>229</v>
      </c>
      <c r="E123" s="9"/>
      <c r="F123" s="45">
        <f t="shared" si="5"/>
        <v>0</v>
      </c>
      <c r="G123" s="47" t="e">
        <f t="shared" si="6"/>
        <v>#DIV/0!</v>
      </c>
      <c r="H123" s="24"/>
      <c r="I123" s="24"/>
      <c r="J123" s="24"/>
      <c r="K123" s="24"/>
      <c r="L123" s="24"/>
      <c r="M123" s="24"/>
      <c r="N123" s="13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13"/>
      <c r="AI123" s="24"/>
      <c r="AJ123" s="13"/>
      <c r="AK123" s="24"/>
      <c r="AL123" s="88"/>
      <c r="AM123" s="88"/>
      <c r="AN123" s="88"/>
      <c r="AO123" s="88"/>
      <c r="AP123" s="88"/>
      <c r="AQ123" s="88"/>
      <c r="AR123" s="88"/>
      <c r="AS123" s="88"/>
      <c r="AT123" s="88"/>
      <c r="AU123" s="88"/>
      <c r="AV123" s="88"/>
    </row>
    <row r="124" spans="1:48">
      <c r="A124" s="2"/>
      <c r="B124" s="61" t="s">
        <v>233</v>
      </c>
      <c r="C124" s="61" t="s">
        <v>132</v>
      </c>
      <c r="D124" s="79" t="s">
        <v>234</v>
      </c>
      <c r="E124" s="9"/>
      <c r="F124" s="45">
        <f t="shared" si="5"/>
        <v>0</v>
      </c>
      <c r="G124" s="47" t="e">
        <f t="shared" si="6"/>
        <v>#DIV/0!</v>
      </c>
      <c r="H124" s="24"/>
      <c r="I124" s="24"/>
      <c r="J124" s="24"/>
      <c r="K124" s="24"/>
      <c r="L124" s="24"/>
      <c r="M124" s="24"/>
      <c r="N124" s="13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13"/>
      <c r="AA124" s="24"/>
      <c r="AB124" s="24"/>
      <c r="AC124" s="24"/>
      <c r="AD124" s="24"/>
      <c r="AE124" s="24"/>
      <c r="AF124" s="13"/>
      <c r="AG124" s="24"/>
      <c r="AH124" s="13"/>
      <c r="AI124" s="24"/>
      <c r="AJ124" s="13"/>
      <c r="AK124" s="24"/>
      <c r="AL124" s="87"/>
      <c r="AM124" s="88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>
      <c r="A125" s="2"/>
      <c r="B125" s="61" t="s">
        <v>78</v>
      </c>
      <c r="C125" s="61" t="s">
        <v>236</v>
      </c>
      <c r="D125" s="79" t="s">
        <v>235</v>
      </c>
      <c r="E125" s="24"/>
      <c r="F125" s="45">
        <f t="shared" si="5"/>
        <v>0</v>
      </c>
      <c r="G125" s="47" t="e">
        <f t="shared" si="6"/>
        <v>#DIV/0!</v>
      </c>
      <c r="H125" s="24"/>
      <c r="I125" s="24"/>
      <c r="J125" s="24"/>
      <c r="K125" s="24"/>
      <c r="L125" s="24"/>
      <c r="M125" s="24"/>
      <c r="N125" s="13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13"/>
      <c r="AA125" s="24"/>
      <c r="AB125" s="24"/>
      <c r="AC125" s="24"/>
      <c r="AD125" s="24"/>
      <c r="AE125" s="24"/>
      <c r="AF125" s="13"/>
      <c r="AG125" s="24"/>
      <c r="AH125" s="13"/>
      <c r="AI125" s="24"/>
      <c r="AJ125" s="13"/>
      <c r="AK125" s="24"/>
      <c r="AL125" s="88"/>
      <c r="AM125" s="88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>
      <c r="A126" s="2"/>
      <c r="B126" s="114" t="s">
        <v>237</v>
      </c>
      <c r="C126" s="114" t="s">
        <v>99</v>
      </c>
      <c r="D126" s="116" t="s">
        <v>164</v>
      </c>
      <c r="E126" s="117"/>
      <c r="F126" s="45">
        <f t="shared" si="5"/>
        <v>0</v>
      </c>
      <c r="G126" s="47" t="e">
        <f t="shared" si="6"/>
        <v>#DIV/0!</v>
      </c>
      <c r="H126" s="73"/>
      <c r="I126" s="73"/>
      <c r="J126" s="73"/>
      <c r="K126" s="73"/>
      <c r="L126" s="72"/>
      <c r="M126" s="72"/>
      <c r="N126" s="73"/>
      <c r="O126" s="72"/>
      <c r="P126" s="72"/>
      <c r="Q126" s="72"/>
      <c r="R126" s="73"/>
      <c r="S126" s="72"/>
      <c r="T126" s="72"/>
      <c r="U126" s="72"/>
      <c r="V126" s="72"/>
      <c r="W126" s="72"/>
      <c r="X126" s="73"/>
      <c r="Y126" s="72"/>
      <c r="Z126" s="73"/>
      <c r="AA126" s="72"/>
      <c r="AB126" s="72"/>
      <c r="AC126" s="72"/>
      <c r="AD126" s="72"/>
      <c r="AE126" s="72"/>
      <c r="AF126" s="73"/>
      <c r="AG126" s="72"/>
      <c r="AH126" s="73"/>
      <c r="AI126" s="72"/>
      <c r="AJ126" s="73"/>
      <c r="AK126" s="72"/>
      <c r="AL126" s="88"/>
      <c r="AM126" s="88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>
      <c r="A127" s="2"/>
      <c r="B127" s="114" t="s">
        <v>175</v>
      </c>
      <c r="C127" s="114" t="s">
        <v>176</v>
      </c>
      <c r="D127" s="116" t="s">
        <v>93</v>
      </c>
      <c r="E127" s="88"/>
      <c r="F127" s="45">
        <f t="shared" si="5"/>
        <v>0</v>
      </c>
      <c r="G127" s="47" t="e">
        <f t="shared" si="6"/>
        <v>#DIV/0!</v>
      </c>
      <c r="H127" s="73"/>
      <c r="I127" s="73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91"/>
      <c r="AD127" s="16"/>
      <c r="AE127" s="91"/>
      <c r="AF127" s="16"/>
      <c r="AG127" s="91"/>
      <c r="AH127" s="16"/>
      <c r="AI127" s="91"/>
      <c r="AJ127" s="16"/>
      <c r="AK127" s="91"/>
      <c r="AL127" s="87"/>
      <c r="AM127" s="88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>
      <c r="A128" s="2">
        <v>126</v>
      </c>
      <c r="B128" s="1"/>
      <c r="C128" s="1"/>
      <c r="D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G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1:48">
      <c r="A129" s="2">
        <v>127</v>
      </c>
      <c r="B129" s="1"/>
      <c r="C129" s="1"/>
      <c r="D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G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>
      <c r="A130" s="2">
        <v>128</v>
      </c>
      <c r="B130" s="1"/>
      <c r="C130" s="1"/>
      <c r="D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G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>
      <c r="A131" s="2">
        <v>129</v>
      </c>
      <c r="B131" s="1"/>
      <c r="C131" s="1"/>
      <c r="D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G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>
      <c r="A132" s="2">
        <v>130</v>
      </c>
      <c r="B132" s="1"/>
      <c r="C132" s="1"/>
      <c r="D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G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>
      <c r="A133" s="2">
        <v>131</v>
      </c>
      <c r="B133" s="1"/>
      <c r="C133" s="1"/>
      <c r="D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G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>
      <c r="A134" s="2">
        <v>132</v>
      </c>
      <c r="B134" s="1"/>
      <c r="C134" s="1"/>
      <c r="D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G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>
      <c r="A135" s="2">
        <v>133</v>
      </c>
      <c r="B135" s="1"/>
      <c r="C135" s="1"/>
      <c r="D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G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>
      <c r="A136" s="2">
        <v>134</v>
      </c>
      <c r="B136" s="1"/>
      <c r="C136" s="1"/>
      <c r="D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G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>
      <c r="A137" s="2">
        <v>135</v>
      </c>
      <c r="B137" s="1"/>
      <c r="C137" s="1"/>
      <c r="D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G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>
      <c r="A138" s="2">
        <v>136</v>
      </c>
      <c r="B138" s="1"/>
      <c r="C138" s="1"/>
      <c r="D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G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>
      <c r="A139" s="2">
        <v>137</v>
      </c>
      <c r="B139" s="1"/>
      <c r="C139" s="1"/>
      <c r="D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G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>
      <c r="A140" s="2">
        <v>138</v>
      </c>
      <c r="B140" s="1"/>
      <c r="C140" s="1"/>
      <c r="D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G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>
      <c r="A141" s="2">
        <v>139</v>
      </c>
      <c r="B141" s="1"/>
      <c r="C141" s="1"/>
      <c r="D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G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>
      <c r="A142" s="2">
        <v>140</v>
      </c>
      <c r="B142" s="1"/>
      <c r="C142" s="1"/>
      <c r="D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G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>
      <c r="A143" s="2">
        <v>141</v>
      </c>
      <c r="B143" s="1"/>
      <c r="C143" s="1"/>
      <c r="D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G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>
      <c r="A144" s="2">
        <v>142</v>
      </c>
      <c r="B144" s="1"/>
      <c r="C144" s="1"/>
      <c r="D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G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>
      <c r="A145" s="2">
        <v>143</v>
      </c>
      <c r="B145" s="1"/>
      <c r="C145" s="1"/>
      <c r="D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G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>
      <c r="A146" s="2">
        <v>144</v>
      </c>
      <c r="B146" s="1"/>
      <c r="C146" s="1"/>
      <c r="D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G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</sheetData>
  <sortState ref="A2:AV146">
    <sortCondition descending="1" ref="F2:F146"/>
  </sortState>
  <mergeCells count="5">
    <mergeCell ref="A1:G1"/>
    <mergeCell ref="H1:O1"/>
    <mergeCell ref="P1:W1"/>
    <mergeCell ref="X1:AE1"/>
    <mergeCell ref="AF1:AM1"/>
  </mergeCells>
  <phoneticPr fontId="8" type="noConversion"/>
  <pageMargins left="0.75" right="0.75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6"/>
  <sheetViews>
    <sheetView tabSelected="1" workbookViewId="0">
      <selection activeCell="AK9" sqref="AK9"/>
    </sheetView>
  </sheetViews>
  <sheetFormatPr baseColWidth="10" defaultRowHeight="18" x14ac:dyDescent="0"/>
  <cols>
    <col min="1" max="1" width="4.6640625" style="28" bestFit="1" customWidth="1"/>
    <col min="2" max="2" width="11" style="50" customWidth="1"/>
    <col min="3" max="3" width="7.83203125" style="50" customWidth="1"/>
    <col min="4" max="4" width="4.6640625" style="28" customWidth="1"/>
    <col min="5" max="5" width="3.1640625" style="28" customWidth="1"/>
    <col min="6" max="6" width="6.5" style="28" bestFit="1" customWidth="1"/>
    <col min="7" max="7" width="7.33203125" style="28" customWidth="1"/>
    <col min="8" max="8" width="5.33203125" style="28" customWidth="1"/>
    <col min="9" max="9" width="6" style="28" customWidth="1"/>
    <col min="10" max="10" width="5.33203125" style="28" customWidth="1"/>
    <col min="11" max="11" width="6" style="28" customWidth="1"/>
    <col min="12" max="12" width="7" style="28" customWidth="1"/>
    <col min="13" max="13" width="6" style="28" customWidth="1"/>
    <col min="14" max="14" width="5.33203125" style="67" customWidth="1"/>
    <col min="15" max="15" width="6" style="28" customWidth="1"/>
    <col min="16" max="16" width="7" style="28" customWidth="1"/>
    <col min="17" max="17" width="6" style="28" customWidth="1"/>
    <col min="18" max="18" width="5.33203125" style="28" customWidth="1"/>
    <col min="19" max="19" width="6" style="28" customWidth="1"/>
    <col min="20" max="20" width="7" style="28" customWidth="1"/>
    <col min="21" max="21" width="6" style="28" customWidth="1"/>
    <col min="22" max="22" width="5.33203125" style="28" customWidth="1"/>
    <col min="23" max="23" width="5.6640625" style="28" customWidth="1"/>
    <col min="24" max="24" width="5.33203125" style="28" customWidth="1"/>
    <col min="25" max="25" width="6.1640625" style="28" customWidth="1"/>
    <col min="26" max="26" width="5.33203125" style="28" customWidth="1"/>
    <col min="27" max="27" width="6.1640625" style="28" customWidth="1"/>
    <col min="28" max="28" width="7" style="28" customWidth="1"/>
    <col min="29" max="29" width="6.1640625" style="28" customWidth="1"/>
    <col min="30" max="30" width="5.83203125" style="28" customWidth="1"/>
    <col min="31" max="31" width="6" style="28" customWidth="1"/>
    <col min="32" max="32" width="5.33203125" style="28" customWidth="1"/>
    <col min="33" max="33" width="6" style="28" customWidth="1"/>
    <col min="34" max="34" width="5.33203125" style="67" customWidth="1"/>
    <col min="35" max="35" width="6" style="28" customWidth="1"/>
    <col min="36" max="36" width="5.33203125" style="28" bestFit="1" customWidth="1"/>
    <col min="37" max="37" width="6" style="28" bestFit="1" customWidth="1"/>
    <col min="38" max="38" width="5.33203125" style="67" customWidth="1"/>
    <col min="39" max="39" width="6" style="28" customWidth="1"/>
    <col min="40" max="48" width="10.83203125" style="28"/>
    <col min="49" max="16384" width="10.83203125" style="1"/>
  </cols>
  <sheetData>
    <row r="1" spans="1:48">
      <c r="A1" s="137" t="s">
        <v>238</v>
      </c>
      <c r="B1" s="137"/>
      <c r="C1" s="137"/>
      <c r="D1" s="137"/>
      <c r="E1" s="137"/>
      <c r="F1" s="137"/>
      <c r="G1" s="137"/>
      <c r="H1" s="138" t="s">
        <v>0</v>
      </c>
      <c r="I1" s="139"/>
      <c r="J1" s="139"/>
      <c r="K1" s="139"/>
      <c r="L1" s="139"/>
      <c r="M1" s="139"/>
      <c r="N1" s="139"/>
      <c r="O1" s="140"/>
      <c r="P1" s="141" t="s">
        <v>1</v>
      </c>
      <c r="Q1" s="142"/>
      <c r="R1" s="142"/>
      <c r="S1" s="142"/>
      <c r="T1" s="142"/>
      <c r="U1" s="142"/>
      <c r="V1" s="142"/>
      <c r="W1" s="142"/>
      <c r="X1" s="143" t="s">
        <v>2</v>
      </c>
      <c r="Y1" s="143"/>
      <c r="Z1" s="143"/>
      <c r="AA1" s="143"/>
      <c r="AB1" s="143"/>
      <c r="AC1" s="143"/>
      <c r="AD1" s="143"/>
      <c r="AE1" s="143"/>
      <c r="AF1" s="136" t="s">
        <v>3</v>
      </c>
      <c r="AG1" s="136"/>
      <c r="AH1" s="136"/>
      <c r="AI1" s="136"/>
      <c r="AJ1" s="136"/>
      <c r="AK1" s="136"/>
      <c r="AL1" s="136"/>
      <c r="AM1" s="136"/>
    </row>
    <row r="2" spans="1:48">
      <c r="A2" s="59"/>
      <c r="B2" s="60" t="s">
        <v>4</v>
      </c>
      <c r="C2" s="60" t="s">
        <v>5</v>
      </c>
      <c r="D2" s="23" t="s">
        <v>6</v>
      </c>
      <c r="E2" s="23" t="s">
        <v>7</v>
      </c>
      <c r="F2" s="64" t="s">
        <v>8</v>
      </c>
      <c r="G2" s="46" t="s">
        <v>9</v>
      </c>
      <c r="H2" s="43">
        <v>7</v>
      </c>
      <c r="I2" s="43" t="s">
        <v>250</v>
      </c>
      <c r="J2" s="43">
        <v>14</v>
      </c>
      <c r="K2" s="43" t="s">
        <v>250</v>
      </c>
      <c r="L2" s="44">
        <v>21</v>
      </c>
      <c r="M2" s="44" t="s">
        <v>250</v>
      </c>
      <c r="N2" s="44">
        <v>28</v>
      </c>
      <c r="O2" s="44" t="s">
        <v>250</v>
      </c>
      <c r="P2" s="29">
        <v>4</v>
      </c>
      <c r="Q2" s="29" t="s">
        <v>250</v>
      </c>
      <c r="R2" s="29">
        <v>11</v>
      </c>
      <c r="S2" s="29" t="s">
        <v>250</v>
      </c>
      <c r="T2" s="29">
        <v>18</v>
      </c>
      <c r="U2" s="30" t="s">
        <v>250</v>
      </c>
      <c r="V2" s="80">
        <v>25</v>
      </c>
      <c r="W2" s="81" t="s">
        <v>250</v>
      </c>
      <c r="X2" s="35">
        <v>2</v>
      </c>
      <c r="Y2" s="82"/>
      <c r="Z2" s="35">
        <v>9</v>
      </c>
      <c r="AA2" s="35"/>
      <c r="AB2" s="36">
        <v>16</v>
      </c>
      <c r="AC2" s="82"/>
      <c r="AD2" s="83">
        <v>23</v>
      </c>
      <c r="AE2" s="82"/>
      <c r="AF2" s="40">
        <v>6</v>
      </c>
      <c r="AG2" s="41"/>
      <c r="AH2" s="134">
        <v>13</v>
      </c>
      <c r="AI2" s="41"/>
      <c r="AJ2" s="40">
        <v>20</v>
      </c>
      <c r="AK2" s="41"/>
      <c r="AL2" s="146">
        <v>27</v>
      </c>
      <c r="AM2" s="84"/>
    </row>
    <row r="3" spans="1:48" s="8" customFormat="1">
      <c r="A3" s="2">
        <v>1</v>
      </c>
      <c r="B3" s="61" t="s">
        <v>19</v>
      </c>
      <c r="C3" s="61" t="s">
        <v>20</v>
      </c>
      <c r="D3" s="79" t="s">
        <v>13</v>
      </c>
      <c r="E3" s="9">
        <v>10</v>
      </c>
      <c r="F3" s="45">
        <f>SUM(H3:AM3)-(L3+AB3+AH3+AJ3)</f>
        <v>655.05999999999995</v>
      </c>
      <c r="G3" s="47">
        <f>F3/E3</f>
        <v>65.506</v>
      </c>
      <c r="H3" s="5">
        <v>60.42</v>
      </c>
      <c r="I3" s="106" t="s">
        <v>21</v>
      </c>
      <c r="J3" s="5">
        <v>61.93</v>
      </c>
      <c r="K3" s="106" t="s">
        <v>16</v>
      </c>
      <c r="L3" s="74">
        <v>56.53</v>
      </c>
      <c r="M3" s="74" t="s">
        <v>12</v>
      </c>
      <c r="N3" s="5" t="s">
        <v>253</v>
      </c>
      <c r="O3" s="5"/>
      <c r="P3" s="5">
        <v>77.27</v>
      </c>
      <c r="Q3" s="106" t="s">
        <v>16</v>
      </c>
      <c r="R3" s="5">
        <v>62.04</v>
      </c>
      <c r="S3" s="106" t="s">
        <v>22</v>
      </c>
      <c r="T3" s="5" t="s">
        <v>253</v>
      </c>
      <c r="U3" s="5"/>
      <c r="V3" s="5">
        <v>60.83</v>
      </c>
      <c r="W3" s="106" t="s">
        <v>21</v>
      </c>
      <c r="X3" s="5">
        <v>69.77</v>
      </c>
      <c r="Y3" s="106" t="s">
        <v>21</v>
      </c>
      <c r="Z3" s="5">
        <v>68.56</v>
      </c>
      <c r="AA3" s="106" t="s">
        <v>22</v>
      </c>
      <c r="AB3" s="74">
        <v>57.55</v>
      </c>
      <c r="AC3" s="98" t="s">
        <v>16</v>
      </c>
      <c r="AD3" s="5">
        <v>66.48</v>
      </c>
      <c r="AE3" s="126" t="s">
        <v>22</v>
      </c>
      <c r="AF3" s="13">
        <v>61.61</v>
      </c>
      <c r="AG3" s="24" t="s">
        <v>194</v>
      </c>
      <c r="AH3" s="74">
        <v>53.7</v>
      </c>
      <c r="AI3" s="98" t="s">
        <v>194</v>
      </c>
      <c r="AJ3" s="74">
        <v>58.9</v>
      </c>
      <c r="AK3" s="98" t="s">
        <v>12</v>
      </c>
      <c r="AL3" s="144">
        <v>66.150000000000006</v>
      </c>
      <c r="AM3" s="24" t="s">
        <v>16</v>
      </c>
      <c r="AN3" s="24"/>
      <c r="AO3" s="24"/>
      <c r="AP3" s="24"/>
      <c r="AQ3" s="24"/>
      <c r="AR3" s="24"/>
      <c r="AS3" s="24"/>
      <c r="AT3" s="24"/>
      <c r="AU3" s="24"/>
      <c r="AV3" s="24"/>
    </row>
    <row r="4" spans="1:48" s="8" customFormat="1">
      <c r="A4" s="2">
        <v>2</v>
      </c>
      <c r="B4" s="61" t="s">
        <v>25</v>
      </c>
      <c r="C4" s="61" t="s">
        <v>26</v>
      </c>
      <c r="D4" s="79" t="s">
        <v>16</v>
      </c>
      <c r="E4" s="9">
        <v>10</v>
      </c>
      <c r="F4" s="45">
        <f>SUM(H4:AM4)-(T4+X4+AD4+AB4+AF4)</f>
        <v>636.3399999999998</v>
      </c>
      <c r="G4" s="47">
        <f>F4/E4</f>
        <v>63.633999999999979</v>
      </c>
      <c r="H4" s="5">
        <v>55.99</v>
      </c>
      <c r="I4" s="106" t="s">
        <v>27</v>
      </c>
      <c r="J4" s="5">
        <v>61.93</v>
      </c>
      <c r="K4" s="106" t="s">
        <v>13</v>
      </c>
      <c r="L4" s="5">
        <v>61.93</v>
      </c>
      <c r="M4" s="106" t="s">
        <v>27</v>
      </c>
      <c r="N4" s="5">
        <v>63.54</v>
      </c>
      <c r="O4" s="5" t="s">
        <v>21</v>
      </c>
      <c r="P4" s="12">
        <v>77.27</v>
      </c>
      <c r="Q4" s="127" t="s">
        <v>13</v>
      </c>
      <c r="R4" s="5">
        <v>59.09</v>
      </c>
      <c r="S4" s="5" t="s">
        <v>12</v>
      </c>
      <c r="T4" s="74">
        <v>54.96</v>
      </c>
      <c r="U4" s="74" t="s">
        <v>21</v>
      </c>
      <c r="V4" s="5">
        <v>65.63</v>
      </c>
      <c r="W4" s="106" t="s">
        <v>27</v>
      </c>
      <c r="X4" s="74">
        <v>44.79</v>
      </c>
      <c r="Y4" s="74" t="s">
        <v>76</v>
      </c>
      <c r="Z4" s="5">
        <v>60.42</v>
      </c>
      <c r="AA4" s="5" t="s">
        <v>12</v>
      </c>
      <c r="AB4" s="74">
        <v>57.55</v>
      </c>
      <c r="AC4" s="98" t="s">
        <v>13</v>
      </c>
      <c r="AD4" s="74">
        <v>54.55</v>
      </c>
      <c r="AE4" s="98" t="s">
        <v>27</v>
      </c>
      <c r="AF4" s="74">
        <v>53.27</v>
      </c>
      <c r="AG4" s="98" t="s">
        <v>27</v>
      </c>
      <c r="AH4" s="5" t="s">
        <v>253</v>
      </c>
      <c r="AI4" s="6"/>
      <c r="AJ4" s="5">
        <v>64.39</v>
      </c>
      <c r="AK4" s="6" t="s">
        <v>21</v>
      </c>
      <c r="AL4" s="144">
        <v>66.150000000000006</v>
      </c>
      <c r="AM4" s="24" t="s">
        <v>13</v>
      </c>
      <c r="AN4" s="24"/>
      <c r="AO4" s="24"/>
      <c r="AP4" s="24"/>
      <c r="AQ4" s="24"/>
      <c r="AR4" s="24"/>
      <c r="AS4" s="24"/>
      <c r="AT4" s="24"/>
      <c r="AU4" s="24"/>
      <c r="AV4" s="24"/>
    </row>
    <row r="5" spans="1:48" s="8" customFormat="1">
      <c r="A5" s="2">
        <v>3</v>
      </c>
      <c r="B5" s="61" t="s">
        <v>28</v>
      </c>
      <c r="C5" s="61" t="s">
        <v>29</v>
      </c>
      <c r="D5" s="79" t="s">
        <v>30</v>
      </c>
      <c r="E5" s="24">
        <v>10</v>
      </c>
      <c r="F5" s="45">
        <f>SUM(H5:AM5)-(P5+X5+AB5+AD5)</f>
        <v>603.38999999999987</v>
      </c>
      <c r="G5" s="47">
        <f>F5/E5</f>
        <v>60.338999999999984</v>
      </c>
      <c r="H5" s="5"/>
      <c r="I5" s="5"/>
      <c r="J5" s="5">
        <v>58.24</v>
      </c>
      <c r="K5" s="106" t="s">
        <v>31</v>
      </c>
      <c r="L5" s="5">
        <v>63.8</v>
      </c>
      <c r="M5" s="106" t="s">
        <v>31</v>
      </c>
      <c r="N5" s="5">
        <v>67.08</v>
      </c>
      <c r="O5" s="5" t="s">
        <v>34</v>
      </c>
      <c r="P5" s="74">
        <v>41.88</v>
      </c>
      <c r="Q5" s="74" t="s">
        <v>31</v>
      </c>
      <c r="R5" s="5">
        <v>57.32</v>
      </c>
      <c r="S5" s="5" t="s">
        <v>38</v>
      </c>
      <c r="T5" s="5">
        <v>63.07</v>
      </c>
      <c r="U5" s="5" t="s">
        <v>32</v>
      </c>
      <c r="V5" s="5">
        <v>58.75</v>
      </c>
      <c r="W5" s="5" t="s">
        <v>12</v>
      </c>
      <c r="X5" s="74">
        <v>53.64</v>
      </c>
      <c r="Y5" s="74" t="s">
        <v>32</v>
      </c>
      <c r="Z5" s="5">
        <v>54.92</v>
      </c>
      <c r="AA5" s="5" t="s">
        <v>23</v>
      </c>
      <c r="AB5" s="74">
        <v>53.13</v>
      </c>
      <c r="AC5" s="98" t="s">
        <v>32</v>
      </c>
      <c r="AD5" s="74">
        <v>53.6</v>
      </c>
      <c r="AE5" s="98" t="s">
        <v>251</v>
      </c>
      <c r="AF5" s="5" t="s">
        <v>253</v>
      </c>
      <c r="AG5" s="6"/>
      <c r="AH5" s="5">
        <v>67.36</v>
      </c>
      <c r="AI5" s="6" t="s">
        <v>43</v>
      </c>
      <c r="AJ5" s="5">
        <v>55.3</v>
      </c>
      <c r="AK5" s="6" t="s">
        <v>32</v>
      </c>
      <c r="AL5" s="144">
        <v>57.55</v>
      </c>
      <c r="AM5" s="24" t="s">
        <v>33</v>
      </c>
      <c r="AN5" s="24"/>
      <c r="AO5" s="24"/>
      <c r="AP5" s="24"/>
      <c r="AQ5" s="24"/>
      <c r="AR5" s="24"/>
      <c r="AS5" s="24"/>
      <c r="AT5" s="24"/>
      <c r="AU5" s="24"/>
      <c r="AV5" s="24"/>
    </row>
    <row r="6" spans="1:48" s="8" customFormat="1">
      <c r="A6" s="2">
        <v>4</v>
      </c>
      <c r="B6" s="61" t="s">
        <v>134</v>
      </c>
      <c r="C6" s="61" t="s">
        <v>135</v>
      </c>
      <c r="D6" s="79" t="s">
        <v>45</v>
      </c>
      <c r="E6" s="24">
        <v>10</v>
      </c>
      <c r="F6" s="45">
        <f>SUM(H6:AM6)-(V6+R6+X6)</f>
        <v>598.65000000000009</v>
      </c>
      <c r="G6" s="47">
        <f>F6/E6</f>
        <v>59.865000000000009</v>
      </c>
      <c r="H6" s="5"/>
      <c r="I6" s="5"/>
      <c r="J6" s="5">
        <v>59.38</v>
      </c>
      <c r="K6" s="5" t="s">
        <v>33</v>
      </c>
      <c r="L6" s="5">
        <v>57.95</v>
      </c>
      <c r="M6" s="5" t="s">
        <v>33</v>
      </c>
      <c r="N6" s="5">
        <v>52.95</v>
      </c>
      <c r="O6" s="5" t="s">
        <v>41</v>
      </c>
      <c r="P6" s="5">
        <v>63.64</v>
      </c>
      <c r="Q6" s="5" t="s">
        <v>43</v>
      </c>
      <c r="R6" s="74">
        <v>52.02</v>
      </c>
      <c r="S6" s="74" t="s">
        <v>136</v>
      </c>
      <c r="T6" s="5">
        <v>71.489999999999995</v>
      </c>
      <c r="U6" s="106" t="s">
        <v>136</v>
      </c>
      <c r="V6" s="74">
        <v>48.75</v>
      </c>
      <c r="W6" s="74" t="s">
        <v>136</v>
      </c>
      <c r="X6" s="74">
        <v>50.21</v>
      </c>
      <c r="Y6" s="74" t="s">
        <v>136</v>
      </c>
      <c r="Z6" s="5">
        <v>66.099999999999994</v>
      </c>
      <c r="AA6" s="5" t="s">
        <v>41</v>
      </c>
      <c r="AB6" s="5">
        <v>52.34</v>
      </c>
      <c r="AC6" s="6" t="s">
        <v>18</v>
      </c>
      <c r="AD6" s="5" t="s">
        <v>253</v>
      </c>
      <c r="AE6" s="6"/>
      <c r="AF6" s="5" t="s">
        <v>253</v>
      </c>
      <c r="AG6" s="6"/>
      <c r="AH6" s="5">
        <v>62.96</v>
      </c>
      <c r="AI6" s="6" t="s">
        <v>41</v>
      </c>
      <c r="AJ6" s="5">
        <v>58.71</v>
      </c>
      <c r="AK6" s="6" t="s">
        <v>18</v>
      </c>
      <c r="AL6" s="144">
        <v>53.13</v>
      </c>
      <c r="AM6" s="24" t="s">
        <v>41</v>
      </c>
      <c r="AN6" s="24"/>
      <c r="AO6" s="24"/>
      <c r="AP6" s="24"/>
      <c r="AQ6" s="24"/>
      <c r="AR6" s="24"/>
      <c r="AS6" s="24"/>
      <c r="AT6" s="24"/>
      <c r="AU6" s="24"/>
      <c r="AV6" s="24"/>
    </row>
    <row r="7" spans="1:48" s="8" customFormat="1">
      <c r="A7" s="2">
        <v>5</v>
      </c>
      <c r="B7" s="61" t="s">
        <v>10</v>
      </c>
      <c r="C7" s="61" t="s">
        <v>11</v>
      </c>
      <c r="D7" s="79" t="s">
        <v>12</v>
      </c>
      <c r="E7" s="9">
        <v>10</v>
      </c>
      <c r="F7" s="45">
        <f>SUM(H7:AM7)-(AH7+0)</f>
        <v>589.27</v>
      </c>
      <c r="G7" s="47">
        <f>F7/E7</f>
        <v>58.927</v>
      </c>
      <c r="H7" s="5"/>
      <c r="I7" s="5"/>
      <c r="J7" s="5">
        <v>58.52</v>
      </c>
      <c r="K7" s="5" t="s">
        <v>15</v>
      </c>
      <c r="L7" s="5">
        <v>56.53</v>
      </c>
      <c r="M7" s="5" t="s">
        <v>13</v>
      </c>
      <c r="N7" s="5">
        <v>52.08</v>
      </c>
      <c r="O7" s="5" t="s">
        <v>31</v>
      </c>
      <c r="P7" s="5">
        <v>63.96</v>
      </c>
      <c r="Q7" s="5" t="s">
        <v>263</v>
      </c>
      <c r="R7" s="5">
        <v>59.09</v>
      </c>
      <c r="S7" s="5" t="s">
        <v>16</v>
      </c>
      <c r="T7" s="5" t="s">
        <v>253</v>
      </c>
      <c r="U7" s="5"/>
      <c r="V7" s="5">
        <v>58.75</v>
      </c>
      <c r="W7" s="5" t="s">
        <v>30</v>
      </c>
      <c r="X7" s="5" t="s">
        <v>253</v>
      </c>
      <c r="Y7" s="5"/>
      <c r="Z7" s="5">
        <v>60.42</v>
      </c>
      <c r="AA7" s="5" t="s">
        <v>16</v>
      </c>
      <c r="AB7" s="5" t="s">
        <v>253</v>
      </c>
      <c r="AC7" s="6"/>
      <c r="AD7" s="5" t="s">
        <v>253</v>
      </c>
      <c r="AE7" s="6"/>
      <c r="AF7" s="5">
        <v>63.99</v>
      </c>
      <c r="AG7" s="6" t="s">
        <v>32</v>
      </c>
      <c r="AH7" s="74">
        <v>49.31</v>
      </c>
      <c r="AI7" s="98" t="s">
        <v>32</v>
      </c>
      <c r="AJ7" s="5">
        <v>58.9</v>
      </c>
      <c r="AK7" s="6" t="s">
        <v>13</v>
      </c>
      <c r="AL7" s="144">
        <v>57.03</v>
      </c>
      <c r="AM7" s="24" t="s">
        <v>32</v>
      </c>
      <c r="AN7" s="24"/>
      <c r="AO7" s="24"/>
      <c r="AP7" s="24"/>
      <c r="AQ7" s="24"/>
      <c r="AR7" s="24"/>
      <c r="AS7" s="24"/>
      <c r="AT7" s="24"/>
      <c r="AU7" s="24"/>
      <c r="AV7" s="24"/>
    </row>
    <row r="8" spans="1:48" s="8" customFormat="1">
      <c r="A8" s="2">
        <v>6</v>
      </c>
      <c r="B8" s="61" t="s">
        <v>39</v>
      </c>
      <c r="C8" s="61" t="s">
        <v>40</v>
      </c>
      <c r="D8" s="79" t="s">
        <v>41</v>
      </c>
      <c r="E8" s="24">
        <v>10</v>
      </c>
      <c r="F8" s="45">
        <f>SUM(H8:AM8)-(J8+L8+N8+V8+AF8)</f>
        <v>568.71</v>
      </c>
      <c r="G8" s="47">
        <f>F8/E8</f>
        <v>56.871000000000002</v>
      </c>
      <c r="H8" s="5">
        <v>51.82</v>
      </c>
      <c r="I8" s="5" t="s">
        <v>43</v>
      </c>
      <c r="J8" s="74">
        <v>44.27</v>
      </c>
      <c r="K8" s="74" t="s">
        <v>42</v>
      </c>
      <c r="L8" s="74">
        <v>48.86</v>
      </c>
      <c r="M8" s="74" t="s">
        <v>44</v>
      </c>
      <c r="N8" s="74">
        <v>52.95</v>
      </c>
      <c r="O8" s="74" t="s">
        <v>45</v>
      </c>
      <c r="P8" s="5">
        <v>51.62</v>
      </c>
      <c r="Q8" s="5" t="s">
        <v>55</v>
      </c>
      <c r="R8" s="5" t="s">
        <v>253</v>
      </c>
      <c r="S8" s="5"/>
      <c r="T8" s="5">
        <v>51.86</v>
      </c>
      <c r="U8" s="5" t="s">
        <v>44</v>
      </c>
      <c r="V8" s="74">
        <v>50.63</v>
      </c>
      <c r="W8" s="74" t="s">
        <v>43</v>
      </c>
      <c r="X8" s="5">
        <v>57.5</v>
      </c>
      <c r="Y8" s="5" t="s">
        <v>42</v>
      </c>
      <c r="Z8" s="5">
        <v>66.099999999999994</v>
      </c>
      <c r="AA8" s="5" t="s">
        <v>45</v>
      </c>
      <c r="AB8" s="5">
        <v>53.39</v>
      </c>
      <c r="AC8" s="6" t="s">
        <v>42</v>
      </c>
      <c r="AD8" s="5">
        <v>59.09</v>
      </c>
      <c r="AE8" s="6" t="s">
        <v>31</v>
      </c>
      <c r="AF8" s="74">
        <v>47.62</v>
      </c>
      <c r="AG8" s="98" t="s">
        <v>42</v>
      </c>
      <c r="AH8" s="5">
        <v>62.96</v>
      </c>
      <c r="AI8" s="6" t="s">
        <v>45</v>
      </c>
      <c r="AJ8" s="5">
        <v>56.82</v>
      </c>
      <c r="AK8" s="6" t="s">
        <v>34</v>
      </c>
      <c r="AL8" s="144">
        <v>57.55</v>
      </c>
      <c r="AM8" s="24" t="s">
        <v>45</v>
      </c>
      <c r="AN8" s="24"/>
      <c r="AO8" s="24"/>
      <c r="AP8" s="24"/>
      <c r="AQ8" s="24"/>
      <c r="AR8" s="24"/>
      <c r="AS8" s="24"/>
      <c r="AT8" s="24"/>
      <c r="AU8" s="24"/>
      <c r="AV8" s="24"/>
    </row>
    <row r="9" spans="1:48" s="8" customFormat="1">
      <c r="A9" s="2">
        <v>7</v>
      </c>
      <c r="B9" s="61" t="s">
        <v>170</v>
      </c>
      <c r="C9" s="61" t="s">
        <v>171</v>
      </c>
      <c r="D9" s="79" t="s">
        <v>172</v>
      </c>
      <c r="E9" s="9">
        <v>10</v>
      </c>
      <c r="F9" s="45">
        <f>SUM(H9:AM9)-(H9+AD9)</f>
        <v>563.95000000000005</v>
      </c>
      <c r="G9" s="47">
        <f>F9/E9</f>
        <v>56.395000000000003</v>
      </c>
      <c r="H9" s="74">
        <v>58.07</v>
      </c>
      <c r="I9" s="74" t="s">
        <v>173</v>
      </c>
      <c r="J9" s="5">
        <v>65.06</v>
      </c>
      <c r="K9" s="5" t="s">
        <v>173</v>
      </c>
      <c r="L9" s="5">
        <v>60.42</v>
      </c>
      <c r="M9" s="5" t="s">
        <v>173</v>
      </c>
      <c r="N9" s="5">
        <v>62.5</v>
      </c>
      <c r="O9" s="5" t="s">
        <v>82</v>
      </c>
      <c r="P9" s="5">
        <v>51.19</v>
      </c>
      <c r="Q9" s="5" t="s">
        <v>82</v>
      </c>
      <c r="R9" s="5">
        <v>59.72</v>
      </c>
      <c r="S9" s="5" t="s">
        <v>173</v>
      </c>
      <c r="T9" s="5">
        <v>50.76</v>
      </c>
      <c r="U9" s="5" t="s">
        <v>82</v>
      </c>
      <c r="V9" s="5" t="s">
        <v>253</v>
      </c>
      <c r="W9" s="5"/>
      <c r="X9" s="5" t="s">
        <v>253</v>
      </c>
      <c r="Y9" s="5"/>
      <c r="Z9" s="5" t="s">
        <v>253</v>
      </c>
      <c r="AA9" s="5"/>
      <c r="AB9" s="5" t="s">
        <v>253</v>
      </c>
      <c r="AC9" s="6"/>
      <c r="AD9" s="74">
        <v>47.73</v>
      </c>
      <c r="AE9" s="98" t="s">
        <v>262</v>
      </c>
      <c r="AF9" s="5">
        <v>52.98</v>
      </c>
      <c r="AG9" s="6" t="s">
        <v>136</v>
      </c>
      <c r="AH9" s="5">
        <v>50.93</v>
      </c>
      <c r="AI9" s="6" t="s">
        <v>136</v>
      </c>
      <c r="AJ9" s="5">
        <v>59.09</v>
      </c>
      <c r="AK9" s="6" t="s">
        <v>320</v>
      </c>
      <c r="AL9" s="144">
        <v>51.3</v>
      </c>
      <c r="AM9" s="24" t="s">
        <v>136</v>
      </c>
      <c r="AN9" s="24"/>
      <c r="AO9" s="24"/>
      <c r="AP9" s="24"/>
      <c r="AQ9" s="24"/>
      <c r="AR9" s="24"/>
      <c r="AS9" s="24"/>
      <c r="AT9" s="24"/>
      <c r="AU9" s="24"/>
      <c r="AV9" s="24"/>
    </row>
    <row r="10" spans="1:48" s="8" customFormat="1">
      <c r="A10" s="2">
        <v>8</v>
      </c>
      <c r="B10" s="58" t="s">
        <v>78</v>
      </c>
      <c r="C10" s="58" t="s">
        <v>203</v>
      </c>
      <c r="D10" s="2" t="s">
        <v>82</v>
      </c>
      <c r="E10" s="24">
        <v>10</v>
      </c>
      <c r="F10" s="45">
        <f>SUM(H10:AM10)-(AJ10+0)</f>
        <v>561.52</v>
      </c>
      <c r="G10" s="47">
        <f>F10/E10</f>
        <v>56.152000000000001</v>
      </c>
      <c r="H10" s="5"/>
      <c r="I10" s="5"/>
      <c r="J10" s="5"/>
      <c r="K10" s="5"/>
      <c r="L10" s="5">
        <v>66.48</v>
      </c>
      <c r="M10" s="5" t="s">
        <v>251</v>
      </c>
      <c r="N10" s="5">
        <v>62.05</v>
      </c>
      <c r="O10" s="106" t="s">
        <v>172</v>
      </c>
      <c r="P10" s="13">
        <v>51.19</v>
      </c>
      <c r="Q10" s="106" t="s">
        <v>172</v>
      </c>
      <c r="R10" s="24" t="s">
        <v>253</v>
      </c>
      <c r="S10" s="24"/>
      <c r="T10" s="13">
        <v>50.76</v>
      </c>
      <c r="U10" s="106" t="s">
        <v>172</v>
      </c>
      <c r="V10" s="13">
        <v>57.71</v>
      </c>
      <c r="W10" s="24" t="s">
        <v>48</v>
      </c>
      <c r="X10" s="5">
        <v>59.38</v>
      </c>
      <c r="Y10" s="5" t="s">
        <v>251</v>
      </c>
      <c r="Z10" s="13">
        <v>44.7</v>
      </c>
      <c r="AA10" s="24" t="s">
        <v>251</v>
      </c>
      <c r="AB10" s="13">
        <v>59.64</v>
      </c>
      <c r="AC10" s="24" t="s">
        <v>48</v>
      </c>
      <c r="AD10" s="24" t="s">
        <v>253</v>
      </c>
      <c r="AE10" s="24"/>
      <c r="AF10" s="24" t="s">
        <v>253</v>
      </c>
      <c r="AG10" s="24"/>
      <c r="AH10" s="13">
        <v>48.15</v>
      </c>
      <c r="AI10" s="24" t="s">
        <v>48</v>
      </c>
      <c r="AJ10" s="76">
        <v>39.020000000000003</v>
      </c>
      <c r="AK10" s="75" t="s">
        <v>56</v>
      </c>
      <c r="AL10" s="145">
        <v>61.46</v>
      </c>
      <c r="AM10" s="24" t="s">
        <v>320</v>
      </c>
      <c r="AN10" s="24"/>
      <c r="AO10" s="24"/>
      <c r="AP10" s="24"/>
      <c r="AQ10" s="24"/>
      <c r="AR10" s="24"/>
      <c r="AS10" s="24"/>
      <c r="AT10" s="24"/>
      <c r="AU10" s="24"/>
      <c r="AV10" s="24"/>
    </row>
    <row r="11" spans="1:48" s="8" customFormat="1">
      <c r="A11" s="2">
        <v>9</v>
      </c>
      <c r="B11" s="61" t="s">
        <v>140</v>
      </c>
      <c r="C11" s="61" t="s">
        <v>141</v>
      </c>
      <c r="D11" s="79" t="s">
        <v>43</v>
      </c>
      <c r="E11" s="9">
        <v>10</v>
      </c>
      <c r="F11" s="45">
        <f>SUM(H11:AM11)-(AJ11+0)</f>
        <v>559.93000000000006</v>
      </c>
      <c r="G11" s="47">
        <f>F11/E11</f>
        <v>55.993000000000009</v>
      </c>
      <c r="H11" s="5">
        <v>51.82</v>
      </c>
      <c r="I11" s="5" t="s">
        <v>41</v>
      </c>
      <c r="J11" s="5"/>
      <c r="K11" s="5"/>
      <c r="L11" s="5">
        <v>55.97</v>
      </c>
      <c r="M11" s="5" t="s">
        <v>42</v>
      </c>
      <c r="N11" s="5">
        <v>62.5</v>
      </c>
      <c r="O11" s="5" t="s">
        <v>254</v>
      </c>
      <c r="P11" s="13">
        <v>63.64</v>
      </c>
      <c r="Q11" s="24" t="s">
        <v>45</v>
      </c>
      <c r="R11" s="13">
        <v>54.29</v>
      </c>
      <c r="S11" s="24" t="s">
        <v>44</v>
      </c>
      <c r="T11" s="13">
        <v>48.48</v>
      </c>
      <c r="U11" s="24" t="s">
        <v>52</v>
      </c>
      <c r="V11" s="13">
        <v>50.63</v>
      </c>
      <c r="W11" s="24" t="s">
        <v>41</v>
      </c>
      <c r="X11" s="13">
        <v>62.27</v>
      </c>
      <c r="Y11" s="24" t="s">
        <v>44</v>
      </c>
      <c r="Z11" s="24" t="s">
        <v>253</v>
      </c>
      <c r="AA11" s="24"/>
      <c r="AB11" s="24" t="s">
        <v>253</v>
      </c>
      <c r="AC11" s="24"/>
      <c r="AD11" s="24" t="s">
        <v>253</v>
      </c>
      <c r="AE11" s="24"/>
      <c r="AF11" s="24"/>
      <c r="AG11" s="24"/>
      <c r="AH11" s="13">
        <v>67.36</v>
      </c>
      <c r="AI11" s="24" t="s">
        <v>30</v>
      </c>
      <c r="AJ11" s="76">
        <v>42.8</v>
      </c>
      <c r="AK11" s="75" t="s">
        <v>336</v>
      </c>
      <c r="AL11" s="145">
        <v>42.97</v>
      </c>
      <c r="AM11" s="24" t="s">
        <v>44</v>
      </c>
      <c r="AN11" s="24"/>
      <c r="AO11" s="24"/>
      <c r="AP11" s="24"/>
      <c r="AQ11" s="24"/>
      <c r="AR11" s="24"/>
      <c r="AS11" s="24"/>
      <c r="AT11" s="24"/>
      <c r="AU11" s="24"/>
      <c r="AV11" s="24"/>
    </row>
    <row r="12" spans="1:48" s="8" customFormat="1">
      <c r="A12" s="2">
        <v>10</v>
      </c>
      <c r="B12" s="61" t="s">
        <v>129</v>
      </c>
      <c r="C12" s="61" t="s">
        <v>40</v>
      </c>
      <c r="D12" s="79" t="s">
        <v>33</v>
      </c>
      <c r="E12" s="24">
        <v>10</v>
      </c>
      <c r="F12" s="45">
        <f>SUM(H12:AM12)-(Z12+0)</f>
        <v>557.65</v>
      </c>
      <c r="G12" s="47">
        <f>F12/E12</f>
        <v>55.765000000000001</v>
      </c>
      <c r="H12" s="24"/>
      <c r="I12" s="24"/>
      <c r="J12" s="13">
        <v>59.38</v>
      </c>
      <c r="K12" s="24" t="s">
        <v>45</v>
      </c>
      <c r="L12" s="24">
        <v>57.95</v>
      </c>
      <c r="M12" s="24" t="s">
        <v>45</v>
      </c>
      <c r="N12" s="13">
        <v>49.38</v>
      </c>
      <c r="O12" s="24" t="s">
        <v>38</v>
      </c>
      <c r="P12" s="5">
        <v>42.56</v>
      </c>
      <c r="Q12" s="5" t="s">
        <v>38</v>
      </c>
      <c r="R12" s="5">
        <v>56.48</v>
      </c>
      <c r="S12" s="5" t="s">
        <v>194</v>
      </c>
      <c r="T12" s="5" t="s">
        <v>253</v>
      </c>
      <c r="U12" s="5"/>
      <c r="V12" s="5">
        <v>65</v>
      </c>
      <c r="W12" s="5" t="s">
        <v>301</v>
      </c>
      <c r="X12" s="5" t="s">
        <v>253</v>
      </c>
      <c r="Y12" s="5"/>
      <c r="Z12" s="74">
        <v>39.39</v>
      </c>
      <c r="AA12" s="74" t="s">
        <v>38</v>
      </c>
      <c r="AB12" s="5">
        <v>54.95</v>
      </c>
      <c r="AC12" s="6" t="s">
        <v>31</v>
      </c>
      <c r="AD12" s="5">
        <v>63.07</v>
      </c>
      <c r="AE12" s="6" t="s">
        <v>194</v>
      </c>
      <c r="AF12" s="5" t="s">
        <v>253</v>
      </c>
      <c r="AG12" s="6"/>
      <c r="AH12" s="5" t="s">
        <v>253</v>
      </c>
      <c r="AI12" s="6"/>
      <c r="AJ12" s="5">
        <v>51.33</v>
      </c>
      <c r="AK12" s="6" t="s">
        <v>245</v>
      </c>
      <c r="AL12" s="144">
        <v>57.55</v>
      </c>
      <c r="AM12" s="24" t="s">
        <v>30</v>
      </c>
      <c r="AN12" s="24"/>
      <c r="AO12" s="24"/>
      <c r="AP12" s="24"/>
      <c r="AQ12" s="24"/>
      <c r="AR12" s="24"/>
      <c r="AS12" s="24"/>
      <c r="AT12" s="24"/>
      <c r="AU12" s="24"/>
      <c r="AV12" s="24"/>
    </row>
    <row r="13" spans="1:48" s="8" customFormat="1">
      <c r="A13" s="2">
        <v>11</v>
      </c>
      <c r="B13" s="61" t="s">
        <v>46</v>
      </c>
      <c r="C13" s="61" t="s">
        <v>47</v>
      </c>
      <c r="D13" s="79" t="s">
        <v>44</v>
      </c>
      <c r="E13" s="9">
        <v>10</v>
      </c>
      <c r="F13" s="45">
        <f>SUM(H13:AM13)-(L13+Z13+AD13+N13+AJ13+AL13)</f>
        <v>556.93999999999994</v>
      </c>
      <c r="G13" s="47">
        <f>F13/E13</f>
        <v>55.693999999999996</v>
      </c>
      <c r="H13" s="5">
        <v>51.3</v>
      </c>
      <c r="I13" s="5" t="s">
        <v>42</v>
      </c>
      <c r="J13" s="5">
        <v>62.5</v>
      </c>
      <c r="K13" s="5" t="s">
        <v>34</v>
      </c>
      <c r="L13" s="74">
        <v>48.86</v>
      </c>
      <c r="M13" s="74" t="s">
        <v>41</v>
      </c>
      <c r="N13" s="76">
        <v>49.09</v>
      </c>
      <c r="O13" s="75" t="s">
        <v>42</v>
      </c>
      <c r="P13" s="5">
        <v>50.32</v>
      </c>
      <c r="Q13" s="5" t="s">
        <v>180</v>
      </c>
      <c r="R13" s="5">
        <v>54.29</v>
      </c>
      <c r="S13" s="5" t="s">
        <v>43</v>
      </c>
      <c r="T13" s="5">
        <v>51.86</v>
      </c>
      <c r="U13" s="5" t="s">
        <v>41</v>
      </c>
      <c r="V13" s="5">
        <v>60.47</v>
      </c>
      <c r="W13" s="5" t="s">
        <v>300</v>
      </c>
      <c r="X13" s="5">
        <v>62.27</v>
      </c>
      <c r="Y13" s="5" t="s">
        <v>43</v>
      </c>
      <c r="Z13" s="74">
        <v>39.770000000000003</v>
      </c>
      <c r="AA13" s="74" t="s">
        <v>48</v>
      </c>
      <c r="AB13" s="5">
        <v>62.24</v>
      </c>
      <c r="AC13" s="6" t="s">
        <v>242</v>
      </c>
      <c r="AD13" s="74">
        <v>37.880000000000003</v>
      </c>
      <c r="AE13" s="98" t="s">
        <v>42</v>
      </c>
      <c r="AF13" s="5">
        <v>52.38</v>
      </c>
      <c r="AG13" s="6" t="s">
        <v>51</v>
      </c>
      <c r="AH13" s="5">
        <v>49.31</v>
      </c>
      <c r="AI13" s="6" t="s">
        <v>300</v>
      </c>
      <c r="AJ13" s="74">
        <v>40.53</v>
      </c>
      <c r="AK13" s="98" t="s">
        <v>50</v>
      </c>
      <c r="AL13" s="147">
        <v>42.97</v>
      </c>
      <c r="AM13" s="75" t="s">
        <v>43</v>
      </c>
      <c r="AN13" s="24"/>
      <c r="AO13" s="24"/>
      <c r="AP13" s="24"/>
      <c r="AQ13" s="24"/>
      <c r="AR13" s="24"/>
      <c r="AS13" s="24"/>
      <c r="AT13" s="24"/>
      <c r="AU13" s="24"/>
      <c r="AV13" s="24"/>
    </row>
    <row r="14" spans="1:48" s="8" customFormat="1">
      <c r="A14" s="2">
        <v>12</v>
      </c>
      <c r="B14" s="61" t="s">
        <v>80</v>
      </c>
      <c r="C14" s="61" t="s">
        <v>81</v>
      </c>
      <c r="D14" s="79" t="s">
        <v>48</v>
      </c>
      <c r="E14" s="9">
        <v>10</v>
      </c>
      <c r="F14" s="45">
        <f>SUM(H14:AM14)-(P14+Z14+AL14)</f>
        <v>549.25999999999988</v>
      </c>
      <c r="G14" s="47">
        <f>F14/E14</f>
        <v>54.925999999999988</v>
      </c>
      <c r="H14" s="5">
        <v>48.96</v>
      </c>
      <c r="I14" s="5" t="s">
        <v>83</v>
      </c>
      <c r="J14" s="5">
        <v>55.47</v>
      </c>
      <c r="K14" s="5" t="s">
        <v>83</v>
      </c>
      <c r="L14" s="5"/>
      <c r="M14" s="5"/>
      <c r="N14" s="5" t="s">
        <v>253</v>
      </c>
      <c r="O14" s="5"/>
      <c r="P14" s="74">
        <v>47.73</v>
      </c>
      <c r="Q14" s="74" t="s">
        <v>37</v>
      </c>
      <c r="R14" s="5" t="s">
        <v>253</v>
      </c>
      <c r="S14" s="5"/>
      <c r="T14" s="5">
        <v>53.79</v>
      </c>
      <c r="U14" s="5" t="s">
        <v>173</v>
      </c>
      <c r="V14" s="5">
        <v>57.71</v>
      </c>
      <c r="W14" s="5" t="s">
        <v>82</v>
      </c>
      <c r="X14" s="5">
        <v>59.09</v>
      </c>
      <c r="Y14" s="5" t="s">
        <v>55</v>
      </c>
      <c r="Z14" s="74">
        <v>39.770000000000003</v>
      </c>
      <c r="AA14" s="74" t="s">
        <v>44</v>
      </c>
      <c r="AB14" s="5">
        <v>59.64</v>
      </c>
      <c r="AC14" s="6" t="s">
        <v>82</v>
      </c>
      <c r="AD14" s="5">
        <v>57.77</v>
      </c>
      <c r="AE14" s="6" t="s">
        <v>300</v>
      </c>
      <c r="AF14" s="5">
        <v>49.4</v>
      </c>
      <c r="AG14" s="6" t="s">
        <v>173</v>
      </c>
      <c r="AH14" s="5">
        <v>48.15</v>
      </c>
      <c r="AI14" s="6" t="s">
        <v>82</v>
      </c>
      <c r="AJ14" s="5">
        <v>59.28</v>
      </c>
      <c r="AK14" s="6" t="s">
        <v>87</v>
      </c>
      <c r="AL14" s="147">
        <v>34.9</v>
      </c>
      <c r="AM14" s="75" t="s">
        <v>55</v>
      </c>
      <c r="AN14" s="24"/>
      <c r="AO14" s="24"/>
      <c r="AP14" s="24"/>
      <c r="AQ14" s="24"/>
      <c r="AR14" s="24"/>
      <c r="AS14" s="24"/>
      <c r="AT14" s="24"/>
      <c r="AU14" s="24"/>
      <c r="AV14" s="24"/>
    </row>
    <row r="15" spans="1:48" s="8" customFormat="1">
      <c r="A15" s="2">
        <v>13</v>
      </c>
      <c r="B15" s="49" t="s">
        <v>121</v>
      </c>
      <c r="C15" s="49" t="s">
        <v>122</v>
      </c>
      <c r="D15" s="24" t="s">
        <v>18</v>
      </c>
      <c r="E15" s="24">
        <v>9</v>
      </c>
      <c r="F15" s="45">
        <f>SUM(H15:AM15)-(R15+AF15)</f>
        <v>520.87</v>
      </c>
      <c r="G15" s="47">
        <f>F15/E15</f>
        <v>57.874444444444443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74">
        <v>44.7</v>
      </c>
      <c r="S15" s="74" t="s">
        <v>123</v>
      </c>
      <c r="T15" s="9">
        <v>62.6</v>
      </c>
      <c r="U15" s="5" t="s">
        <v>123</v>
      </c>
      <c r="V15" s="5">
        <v>56.25</v>
      </c>
      <c r="W15" s="5" t="s">
        <v>59</v>
      </c>
      <c r="X15" s="5">
        <v>52.27</v>
      </c>
      <c r="Y15" s="5" t="s">
        <v>239</v>
      </c>
      <c r="Z15" s="5">
        <v>58.71</v>
      </c>
      <c r="AA15" s="5" t="s">
        <v>123</v>
      </c>
      <c r="AB15" s="5">
        <v>52.34</v>
      </c>
      <c r="AC15" s="6" t="s">
        <v>45</v>
      </c>
      <c r="AD15" s="5">
        <v>57.95</v>
      </c>
      <c r="AE15" s="6" t="s">
        <v>123</v>
      </c>
      <c r="AF15" s="74">
        <v>46.43</v>
      </c>
      <c r="AG15" s="98" t="s">
        <v>123</v>
      </c>
      <c r="AH15" s="5">
        <v>63.19</v>
      </c>
      <c r="AI15" s="6" t="s">
        <v>123</v>
      </c>
      <c r="AJ15" s="5">
        <v>58.71</v>
      </c>
      <c r="AK15" s="6" t="s">
        <v>45</v>
      </c>
      <c r="AL15" s="144">
        <v>58.85</v>
      </c>
      <c r="AM15" s="24" t="s">
        <v>21</v>
      </c>
      <c r="AN15" s="24"/>
      <c r="AO15" s="24"/>
      <c r="AP15" s="24"/>
      <c r="AQ15" s="24"/>
      <c r="AR15" s="24"/>
      <c r="AS15" s="24"/>
      <c r="AT15" s="24"/>
      <c r="AU15" s="24"/>
      <c r="AV15" s="24"/>
    </row>
    <row r="16" spans="1:48" s="8" customFormat="1">
      <c r="A16" s="2">
        <v>14</v>
      </c>
      <c r="B16" s="61" t="s">
        <v>39</v>
      </c>
      <c r="C16" s="61" t="s">
        <v>66</v>
      </c>
      <c r="D16" s="79" t="s">
        <v>42</v>
      </c>
      <c r="E16" s="24">
        <v>10</v>
      </c>
      <c r="F16" s="45">
        <f>SUM(H16:AM16)-(V16+AD16+AJ16)</f>
        <v>511.43</v>
      </c>
      <c r="G16" s="47">
        <f>F16/E16</f>
        <v>51.143000000000001</v>
      </c>
      <c r="H16" s="13">
        <v>51.3</v>
      </c>
      <c r="I16" s="5" t="s">
        <v>44</v>
      </c>
      <c r="J16" s="5">
        <v>44.27</v>
      </c>
      <c r="K16" s="5" t="s">
        <v>41</v>
      </c>
      <c r="L16" s="5">
        <v>55.97</v>
      </c>
      <c r="M16" s="5" t="s">
        <v>43</v>
      </c>
      <c r="N16" s="5">
        <v>49.09</v>
      </c>
      <c r="O16" s="5" t="s">
        <v>44</v>
      </c>
      <c r="P16" s="5" t="s">
        <v>253</v>
      </c>
      <c r="Q16" s="5"/>
      <c r="R16" s="5" t="s">
        <v>253</v>
      </c>
      <c r="S16" s="5"/>
      <c r="T16" s="5">
        <v>53.6</v>
      </c>
      <c r="U16" s="5" t="s">
        <v>27</v>
      </c>
      <c r="V16" s="74">
        <v>43.96</v>
      </c>
      <c r="W16" s="74" t="s">
        <v>67</v>
      </c>
      <c r="X16" s="11">
        <v>57.5</v>
      </c>
      <c r="Y16" s="8" t="s">
        <v>41</v>
      </c>
      <c r="Z16" s="5">
        <v>45.45</v>
      </c>
      <c r="AA16" s="5" t="s">
        <v>27</v>
      </c>
      <c r="AB16" s="5">
        <v>53.39</v>
      </c>
      <c r="AC16" s="6" t="s">
        <v>41</v>
      </c>
      <c r="AD16" s="74">
        <v>37.880000000000003</v>
      </c>
      <c r="AE16" s="98" t="s">
        <v>44</v>
      </c>
      <c r="AF16" s="5">
        <v>47.62</v>
      </c>
      <c r="AG16" s="6" t="s">
        <v>41</v>
      </c>
      <c r="AH16" s="5">
        <v>53.24</v>
      </c>
      <c r="AI16" s="6" t="s">
        <v>27</v>
      </c>
      <c r="AJ16" s="5">
        <v>44.7</v>
      </c>
      <c r="AK16" s="6" t="s">
        <v>67</v>
      </c>
      <c r="AL16" s="144" t="s">
        <v>253</v>
      </c>
      <c r="AM16" s="24"/>
      <c r="AN16" s="24"/>
      <c r="AO16" s="24"/>
      <c r="AP16" s="24"/>
      <c r="AQ16" s="24"/>
      <c r="AR16" s="24"/>
      <c r="AS16" s="24"/>
      <c r="AT16" s="24"/>
      <c r="AU16" s="24"/>
      <c r="AV16" s="24"/>
    </row>
    <row r="17" spans="1:48" s="8" customFormat="1">
      <c r="A17" s="2">
        <v>15</v>
      </c>
      <c r="B17" s="61" t="s">
        <v>78</v>
      </c>
      <c r="C17" s="61" t="s">
        <v>79</v>
      </c>
      <c r="D17" s="79" t="s">
        <v>51</v>
      </c>
      <c r="E17" s="9">
        <v>10</v>
      </c>
      <c r="F17" s="45">
        <f>SUM(H17:AM17)-(N17+X17+AJ17)</f>
        <v>502.96000000000004</v>
      </c>
      <c r="G17" s="47">
        <f>F17/E17</f>
        <v>50.296000000000006</v>
      </c>
      <c r="H17" s="5">
        <v>52.6</v>
      </c>
      <c r="I17" s="5" t="s">
        <v>55</v>
      </c>
      <c r="J17" s="5"/>
      <c r="K17" s="5"/>
      <c r="L17" s="5">
        <v>45.45</v>
      </c>
      <c r="M17" s="5" t="s">
        <v>55</v>
      </c>
      <c r="N17" s="74">
        <v>40</v>
      </c>
      <c r="O17" s="74" t="s">
        <v>55</v>
      </c>
      <c r="P17" s="5"/>
      <c r="Q17" s="5"/>
      <c r="R17" s="5">
        <v>56.31</v>
      </c>
      <c r="S17" s="5" t="s">
        <v>55</v>
      </c>
      <c r="T17" s="5">
        <v>59.09</v>
      </c>
      <c r="U17" s="5" t="s">
        <v>57</v>
      </c>
      <c r="V17" s="5">
        <v>40</v>
      </c>
      <c r="W17" s="5" t="s">
        <v>57</v>
      </c>
      <c r="X17" s="74">
        <v>39.380000000000003</v>
      </c>
      <c r="Y17" s="74" t="s">
        <v>57</v>
      </c>
      <c r="Z17" s="5" t="s">
        <v>253</v>
      </c>
      <c r="AA17" s="5"/>
      <c r="AB17" s="5">
        <v>35.42</v>
      </c>
      <c r="AC17" s="6" t="s">
        <v>58</v>
      </c>
      <c r="AD17" s="5">
        <v>54.36</v>
      </c>
      <c r="AE17" s="6" t="s">
        <v>60</v>
      </c>
      <c r="AF17" s="5">
        <v>52.38</v>
      </c>
      <c r="AG17" s="6" t="s">
        <v>44</v>
      </c>
      <c r="AH17" s="5">
        <v>57.87</v>
      </c>
      <c r="AI17" s="6" t="s">
        <v>52</v>
      </c>
      <c r="AJ17" s="74">
        <v>37.5</v>
      </c>
      <c r="AK17" s="98" t="s">
        <v>55</v>
      </c>
      <c r="AL17" s="144">
        <v>49.48</v>
      </c>
      <c r="AM17" s="24" t="s">
        <v>57</v>
      </c>
      <c r="AN17" s="24"/>
      <c r="AO17" s="24"/>
      <c r="AP17" s="24"/>
      <c r="AQ17" s="24"/>
      <c r="AR17" s="24"/>
      <c r="AS17" s="24"/>
      <c r="AT17" s="24"/>
      <c r="AU17" s="24"/>
      <c r="AV17" s="24"/>
    </row>
    <row r="18" spans="1:48" s="8" customFormat="1">
      <c r="A18" s="2">
        <v>16</v>
      </c>
      <c r="B18" s="61" t="s">
        <v>53</v>
      </c>
      <c r="C18" s="61" t="s">
        <v>54</v>
      </c>
      <c r="D18" s="79" t="s">
        <v>55</v>
      </c>
      <c r="E18" s="9">
        <v>10</v>
      </c>
      <c r="F18" s="45">
        <f>SUM(H18:AM18)-(N18+T18+J18+Z18+AJ18+AL18)</f>
        <v>499.64</v>
      </c>
      <c r="G18" s="47">
        <f>F18/E18</f>
        <v>49.963999999999999</v>
      </c>
      <c r="H18" s="48">
        <v>52.6</v>
      </c>
      <c r="I18" s="5" t="s">
        <v>51</v>
      </c>
      <c r="J18" s="74">
        <v>42.61</v>
      </c>
      <c r="K18" s="74" t="s">
        <v>56</v>
      </c>
      <c r="L18" s="5">
        <v>45.45</v>
      </c>
      <c r="M18" s="5" t="s">
        <v>51</v>
      </c>
      <c r="N18" s="74">
        <v>40</v>
      </c>
      <c r="O18" s="74" t="s">
        <v>51</v>
      </c>
      <c r="P18" s="13">
        <v>51.62</v>
      </c>
      <c r="Q18" s="24" t="s">
        <v>41</v>
      </c>
      <c r="R18" s="13">
        <v>56.31</v>
      </c>
      <c r="S18" s="24" t="s">
        <v>51</v>
      </c>
      <c r="T18" s="76">
        <v>35.33</v>
      </c>
      <c r="U18" s="75" t="s">
        <v>248</v>
      </c>
      <c r="V18" s="13">
        <v>47.08</v>
      </c>
      <c r="W18" s="24" t="s">
        <v>56</v>
      </c>
      <c r="X18" s="13">
        <v>59.09</v>
      </c>
      <c r="Y18" s="24" t="s">
        <v>48</v>
      </c>
      <c r="Z18" s="76">
        <v>42.05</v>
      </c>
      <c r="AA18" s="75" t="s">
        <v>58</v>
      </c>
      <c r="AB18" s="13">
        <v>48.96</v>
      </c>
      <c r="AC18" s="24" t="s">
        <v>60</v>
      </c>
      <c r="AD18" s="79">
        <v>42.99</v>
      </c>
      <c r="AE18" s="2" t="s">
        <v>57</v>
      </c>
      <c r="AF18" s="13">
        <v>47.62</v>
      </c>
      <c r="AG18" s="24" t="s">
        <v>58</v>
      </c>
      <c r="AH18" s="13">
        <v>47.92</v>
      </c>
      <c r="AI18" s="24" t="s">
        <v>58</v>
      </c>
      <c r="AJ18" s="76">
        <v>37.5</v>
      </c>
      <c r="AK18" s="75" t="s">
        <v>51</v>
      </c>
      <c r="AL18" s="147">
        <v>34.9</v>
      </c>
      <c r="AM18" s="75" t="s">
        <v>48</v>
      </c>
      <c r="AN18" s="24"/>
      <c r="AO18" s="24"/>
      <c r="AP18" s="24"/>
      <c r="AQ18" s="24"/>
      <c r="AR18" s="24"/>
      <c r="AS18" s="24"/>
      <c r="AT18" s="24"/>
      <c r="AU18" s="24"/>
      <c r="AV18" s="24"/>
    </row>
    <row r="19" spans="1:48" s="8" customFormat="1">
      <c r="A19" s="2">
        <v>17</v>
      </c>
      <c r="B19" s="61" t="s">
        <v>80</v>
      </c>
      <c r="C19" s="61" t="s">
        <v>120</v>
      </c>
      <c r="D19" s="79" t="s">
        <v>116</v>
      </c>
      <c r="E19" s="9">
        <v>10</v>
      </c>
      <c r="F19" s="45">
        <f>SUM(H19:AM19)-(T19+L19+Z19+AH19)</f>
        <v>483.80999999999995</v>
      </c>
      <c r="G19" s="47">
        <f>F19/E19</f>
        <v>48.380999999999993</v>
      </c>
      <c r="H19" s="6"/>
      <c r="I19" s="5"/>
      <c r="J19" s="5">
        <v>44.6</v>
      </c>
      <c r="K19" s="5" t="s">
        <v>117</v>
      </c>
      <c r="L19" s="74">
        <v>42.9</v>
      </c>
      <c r="M19" s="74" t="s">
        <v>117</v>
      </c>
      <c r="N19" s="5">
        <v>46.82</v>
      </c>
      <c r="O19" s="5" t="s">
        <v>288</v>
      </c>
      <c r="P19" s="5">
        <v>45.13</v>
      </c>
      <c r="Q19" s="106" t="s">
        <v>118</v>
      </c>
      <c r="R19" s="5">
        <v>46.97</v>
      </c>
      <c r="S19" s="106" t="s">
        <v>118</v>
      </c>
      <c r="T19" s="74">
        <v>31.25</v>
      </c>
      <c r="U19" s="74" t="s">
        <v>118</v>
      </c>
      <c r="V19" s="5">
        <v>46.25</v>
      </c>
      <c r="W19" s="106" t="s">
        <v>118</v>
      </c>
      <c r="X19" s="5">
        <v>60</v>
      </c>
      <c r="Y19" s="5" t="s">
        <v>115</v>
      </c>
      <c r="Z19" s="74">
        <v>32.770000000000003</v>
      </c>
      <c r="AA19" s="74" t="s">
        <v>115</v>
      </c>
      <c r="AB19" s="5">
        <v>44.79</v>
      </c>
      <c r="AC19" s="6" t="s">
        <v>115</v>
      </c>
      <c r="AD19" s="5">
        <v>46.02</v>
      </c>
      <c r="AE19" s="6" t="s">
        <v>115</v>
      </c>
      <c r="AF19" s="13">
        <v>54.56</v>
      </c>
      <c r="AG19" s="8" t="s">
        <v>115</v>
      </c>
      <c r="AH19" s="74">
        <v>37.96</v>
      </c>
      <c r="AI19" s="98" t="s">
        <v>230</v>
      </c>
      <c r="AJ19" s="5">
        <v>48.67</v>
      </c>
      <c r="AK19" s="6" t="s">
        <v>57</v>
      </c>
      <c r="AL19" s="144" t="s">
        <v>253</v>
      </c>
      <c r="AM19" s="24"/>
      <c r="AN19" s="24"/>
      <c r="AO19" s="24"/>
      <c r="AP19" s="24"/>
      <c r="AQ19" s="24"/>
      <c r="AR19" s="24"/>
      <c r="AS19" s="24"/>
      <c r="AT19" s="24"/>
      <c r="AU19" s="24"/>
      <c r="AV19" s="24"/>
    </row>
    <row r="20" spans="1:48" s="8" customFormat="1">
      <c r="A20" s="2">
        <v>18</v>
      </c>
      <c r="B20" s="61" t="s">
        <v>62</v>
      </c>
      <c r="C20" s="61" t="s">
        <v>63</v>
      </c>
      <c r="D20" s="79" t="s">
        <v>58</v>
      </c>
      <c r="E20" s="9">
        <v>10</v>
      </c>
      <c r="F20" s="45">
        <f>SUM(H20:AM20)-(J20+P20+V20+AD20+AJ20+R20)</f>
        <v>478.89</v>
      </c>
      <c r="G20" s="47">
        <f>F20/E20</f>
        <v>47.888999999999996</v>
      </c>
      <c r="H20" s="5">
        <v>58.07</v>
      </c>
      <c r="I20" s="106" t="s">
        <v>88</v>
      </c>
      <c r="J20" s="74">
        <v>36.36</v>
      </c>
      <c r="K20" s="74" t="s">
        <v>88</v>
      </c>
      <c r="L20" s="5">
        <v>46.59</v>
      </c>
      <c r="M20" s="106" t="s">
        <v>88</v>
      </c>
      <c r="N20" s="5">
        <v>42.92</v>
      </c>
      <c r="O20" s="106" t="s">
        <v>57</v>
      </c>
      <c r="P20" s="74">
        <v>38.31</v>
      </c>
      <c r="Q20" s="74" t="s">
        <v>57</v>
      </c>
      <c r="R20" s="74">
        <v>39.81</v>
      </c>
      <c r="S20" s="74" t="s">
        <v>57</v>
      </c>
      <c r="T20" s="5">
        <v>47.73</v>
      </c>
      <c r="U20" s="106" t="s">
        <v>60</v>
      </c>
      <c r="V20" s="74">
        <v>38.96</v>
      </c>
      <c r="W20" s="74" t="s">
        <v>60</v>
      </c>
      <c r="X20" s="5">
        <v>43.64</v>
      </c>
      <c r="Y20" s="106" t="s">
        <v>60</v>
      </c>
      <c r="Z20" s="5">
        <v>42.05</v>
      </c>
      <c r="AA20" s="5" t="s">
        <v>55</v>
      </c>
      <c r="AB20" s="5">
        <v>42.19</v>
      </c>
      <c r="AC20" s="10" t="s">
        <v>51</v>
      </c>
      <c r="AD20" s="74">
        <v>39.020000000000003</v>
      </c>
      <c r="AE20" s="124" t="s">
        <v>88</v>
      </c>
      <c r="AF20" s="5">
        <v>47.62</v>
      </c>
      <c r="AG20" s="10" t="s">
        <v>55</v>
      </c>
      <c r="AH20" s="5">
        <v>47.92</v>
      </c>
      <c r="AI20" s="10" t="s">
        <v>55</v>
      </c>
      <c r="AJ20" s="74">
        <v>37.31</v>
      </c>
      <c r="AK20" s="98" t="s">
        <v>52</v>
      </c>
      <c r="AL20" s="144">
        <v>60.16</v>
      </c>
      <c r="AM20" s="24" t="s">
        <v>52</v>
      </c>
      <c r="AN20" s="24"/>
      <c r="AO20" s="24"/>
      <c r="AP20" s="24"/>
      <c r="AQ20" s="24"/>
      <c r="AR20" s="24"/>
      <c r="AS20" s="24"/>
      <c r="AT20" s="24"/>
      <c r="AU20" s="24"/>
      <c r="AV20" s="24"/>
    </row>
    <row r="21" spans="1:48" s="8" customFormat="1">
      <c r="A21" s="2">
        <v>19</v>
      </c>
      <c r="B21" s="61" t="s">
        <v>68</v>
      </c>
      <c r="C21" s="61" t="s">
        <v>69</v>
      </c>
      <c r="D21" s="79" t="s">
        <v>57</v>
      </c>
      <c r="E21" s="9">
        <v>10</v>
      </c>
      <c r="F21" s="45">
        <f>SUM(H21:AM21)-(H21+X21)</f>
        <v>454.16999999999996</v>
      </c>
      <c r="G21" s="47">
        <f>F21/E21</f>
        <v>45.416999999999994</v>
      </c>
      <c r="H21" s="74">
        <v>37.5</v>
      </c>
      <c r="I21" s="74" t="s">
        <v>60</v>
      </c>
      <c r="J21" s="5"/>
      <c r="K21" s="5"/>
      <c r="L21" s="5">
        <v>42.9</v>
      </c>
      <c r="M21" s="5" t="s">
        <v>60</v>
      </c>
      <c r="N21" s="5">
        <v>42.92</v>
      </c>
      <c r="O21" s="106" t="s">
        <v>58</v>
      </c>
      <c r="P21" s="5">
        <v>38.31</v>
      </c>
      <c r="Q21" s="106" t="s">
        <v>58</v>
      </c>
      <c r="R21" s="5">
        <v>39.81</v>
      </c>
      <c r="S21" s="106" t="s">
        <v>58</v>
      </c>
      <c r="T21" s="5">
        <v>59.09</v>
      </c>
      <c r="U21" s="106" t="s">
        <v>51</v>
      </c>
      <c r="V21" s="5">
        <v>40</v>
      </c>
      <c r="W21" s="106" t="s">
        <v>51</v>
      </c>
      <c r="X21" s="74">
        <v>39.380000000000003</v>
      </c>
      <c r="Y21" s="74" t="s">
        <v>51</v>
      </c>
      <c r="Z21" s="5" t="s">
        <v>253</v>
      </c>
      <c r="AA21" s="5"/>
      <c r="AB21" s="5">
        <v>50</v>
      </c>
      <c r="AC21" s="6" t="s">
        <v>59</v>
      </c>
      <c r="AD21" s="5">
        <v>42.99</v>
      </c>
      <c r="AE21" s="6" t="s">
        <v>55</v>
      </c>
      <c r="AF21" s="5" t="s">
        <v>253</v>
      </c>
      <c r="AG21" s="6"/>
      <c r="AH21" s="5" t="s">
        <v>253</v>
      </c>
      <c r="AI21" s="6"/>
      <c r="AJ21" s="5">
        <v>48.67</v>
      </c>
      <c r="AK21" s="6" t="s">
        <v>116</v>
      </c>
      <c r="AL21" s="144">
        <v>49.48</v>
      </c>
      <c r="AM21" s="24" t="s">
        <v>51</v>
      </c>
      <c r="AN21" s="24"/>
      <c r="AO21" s="24"/>
      <c r="AP21" s="24"/>
      <c r="AQ21" s="24"/>
      <c r="AR21" s="24"/>
      <c r="AS21" s="24"/>
      <c r="AT21" s="24"/>
      <c r="AU21" s="24"/>
      <c r="AV21" s="24"/>
    </row>
    <row r="22" spans="1:48" s="8" customFormat="1">
      <c r="A22" s="2">
        <v>20</v>
      </c>
      <c r="B22" s="61" t="s">
        <v>84</v>
      </c>
      <c r="C22" s="61" t="s">
        <v>85</v>
      </c>
      <c r="D22" s="79" t="s">
        <v>60</v>
      </c>
      <c r="E22" s="9">
        <v>10</v>
      </c>
      <c r="F22" s="45">
        <f>SUM(H22:AM22)-(AF22+AH22+AL22)</f>
        <v>450.96</v>
      </c>
      <c r="G22" s="47">
        <f>F22/E22</f>
        <v>45.095999999999997</v>
      </c>
      <c r="H22" s="5">
        <v>37.5</v>
      </c>
      <c r="I22" s="5" t="s">
        <v>57</v>
      </c>
      <c r="J22" s="5"/>
      <c r="K22" s="5"/>
      <c r="L22" s="5">
        <v>42.9</v>
      </c>
      <c r="M22" s="5" t="s">
        <v>57</v>
      </c>
      <c r="N22" s="5">
        <v>43.41</v>
      </c>
      <c r="O22" s="5" t="s">
        <v>88</v>
      </c>
      <c r="P22" s="5" t="s">
        <v>253</v>
      </c>
      <c r="Q22" s="5"/>
      <c r="R22" s="5">
        <v>50.51</v>
      </c>
      <c r="S22" s="5" t="s">
        <v>88</v>
      </c>
      <c r="T22" s="5">
        <v>47.73</v>
      </c>
      <c r="U22" s="5" t="s">
        <v>58</v>
      </c>
      <c r="V22" s="5">
        <v>38.96</v>
      </c>
      <c r="W22" s="5" t="s">
        <v>58</v>
      </c>
      <c r="X22" s="5">
        <v>43.64</v>
      </c>
      <c r="Y22" s="5" t="s">
        <v>58</v>
      </c>
      <c r="Z22" s="5" t="s">
        <v>253</v>
      </c>
      <c r="AA22" s="5"/>
      <c r="AB22" s="5">
        <v>48.96</v>
      </c>
      <c r="AC22" s="6" t="s">
        <v>55</v>
      </c>
      <c r="AD22" s="5">
        <v>54.36</v>
      </c>
      <c r="AE22" s="6" t="s">
        <v>51</v>
      </c>
      <c r="AF22" s="74">
        <v>33.93</v>
      </c>
      <c r="AG22" s="98" t="s">
        <v>59</v>
      </c>
      <c r="AH22" s="74">
        <v>40.74</v>
      </c>
      <c r="AI22" s="98" t="s">
        <v>88</v>
      </c>
      <c r="AJ22" s="5">
        <v>42.99</v>
      </c>
      <c r="AK22" s="6" t="s">
        <v>88</v>
      </c>
      <c r="AL22" s="147">
        <v>28.91</v>
      </c>
      <c r="AM22" s="75" t="s">
        <v>245</v>
      </c>
      <c r="AN22" s="24"/>
      <c r="AO22" s="24"/>
      <c r="AP22" s="24"/>
      <c r="AQ22" s="24"/>
      <c r="AR22" s="24"/>
      <c r="AS22" s="24"/>
      <c r="AT22" s="24"/>
      <c r="AU22" s="24"/>
      <c r="AV22" s="24"/>
    </row>
    <row r="23" spans="1:48" s="8" customFormat="1">
      <c r="A23" s="2">
        <v>21</v>
      </c>
      <c r="B23" s="61" t="s">
        <v>151</v>
      </c>
      <c r="C23" s="61" t="s">
        <v>152</v>
      </c>
      <c r="D23" s="79" t="s">
        <v>32</v>
      </c>
      <c r="E23" s="9">
        <v>9</v>
      </c>
      <c r="F23" s="45">
        <f>SUM(H23:AM23)-(AB23+0)</f>
        <v>447.57000000000005</v>
      </c>
      <c r="G23" s="47">
        <f>F23/E23</f>
        <v>49.730000000000004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>
        <v>63.07</v>
      </c>
      <c r="U23" s="5" t="s">
        <v>30</v>
      </c>
      <c r="V23" s="5">
        <v>55.42</v>
      </c>
      <c r="W23" s="5" t="s">
        <v>31</v>
      </c>
      <c r="X23" s="5">
        <v>53.64</v>
      </c>
      <c r="Y23" s="5" t="s">
        <v>30</v>
      </c>
      <c r="Z23" s="5">
        <v>49.81</v>
      </c>
      <c r="AA23" s="5" t="s">
        <v>34</v>
      </c>
      <c r="AB23" s="74">
        <v>53.13</v>
      </c>
      <c r="AC23" s="98" t="s">
        <v>30</v>
      </c>
      <c r="AD23" s="5" t="s">
        <v>253</v>
      </c>
      <c r="AE23" s="6"/>
      <c r="AF23" s="5">
        <v>63.99</v>
      </c>
      <c r="AG23" s="6" t="s">
        <v>12</v>
      </c>
      <c r="AH23" s="13">
        <v>49.31</v>
      </c>
      <c r="AI23" s="8" t="s">
        <v>12</v>
      </c>
      <c r="AJ23" s="5">
        <v>55.3</v>
      </c>
      <c r="AK23" s="6" t="s">
        <v>30</v>
      </c>
      <c r="AL23" s="145">
        <v>57.03</v>
      </c>
      <c r="AM23" s="24" t="s">
        <v>12</v>
      </c>
      <c r="AN23" s="24"/>
      <c r="AO23" s="24"/>
      <c r="AP23" s="24"/>
      <c r="AQ23" s="24"/>
      <c r="AR23" s="24"/>
      <c r="AS23" s="24"/>
      <c r="AT23" s="24"/>
      <c r="AU23" s="24"/>
      <c r="AV23" s="24"/>
    </row>
    <row r="24" spans="1:48" s="8" customFormat="1">
      <c r="A24" s="2">
        <v>22</v>
      </c>
      <c r="B24" s="61" t="s">
        <v>109</v>
      </c>
      <c r="C24" s="61" t="s">
        <v>110</v>
      </c>
      <c r="D24" s="79" t="s">
        <v>31</v>
      </c>
      <c r="E24" s="9">
        <v>8</v>
      </c>
      <c r="F24" s="45">
        <f>SUM(H24:AM24)-(0+0)</f>
        <v>442.28</v>
      </c>
      <c r="G24" s="47">
        <f>F24/E24</f>
        <v>55.284999999999997</v>
      </c>
      <c r="H24" s="5"/>
      <c r="I24" s="5"/>
      <c r="J24" s="5">
        <v>58.24</v>
      </c>
      <c r="K24" s="106" t="s">
        <v>30</v>
      </c>
      <c r="L24" s="5">
        <v>63.8</v>
      </c>
      <c r="M24" s="106" t="s">
        <v>30</v>
      </c>
      <c r="N24" s="5">
        <v>52.08</v>
      </c>
      <c r="O24" s="5" t="s">
        <v>12</v>
      </c>
      <c r="P24" s="5">
        <v>41.88</v>
      </c>
      <c r="Q24" s="106" t="s">
        <v>30</v>
      </c>
      <c r="R24" s="5" t="s">
        <v>253</v>
      </c>
      <c r="S24" s="5"/>
      <c r="T24" s="5">
        <v>56.82</v>
      </c>
      <c r="U24" s="5" t="s">
        <v>34</v>
      </c>
      <c r="V24" s="5">
        <v>55.42</v>
      </c>
      <c r="W24" s="5" t="s">
        <v>32</v>
      </c>
      <c r="X24" s="5" t="s">
        <v>253</v>
      </c>
      <c r="Y24" s="5"/>
      <c r="Z24" s="5" t="s">
        <v>253</v>
      </c>
      <c r="AA24" s="5"/>
      <c r="AB24" s="5">
        <v>54.95</v>
      </c>
      <c r="AC24" s="6" t="s">
        <v>33</v>
      </c>
      <c r="AD24" s="5">
        <v>59.09</v>
      </c>
      <c r="AE24" s="6" t="s">
        <v>41</v>
      </c>
      <c r="AF24" s="5" t="s">
        <v>253</v>
      </c>
      <c r="AG24" s="6"/>
      <c r="AH24" s="5" t="s">
        <v>253</v>
      </c>
      <c r="AI24" s="6"/>
      <c r="AJ24" s="5"/>
      <c r="AK24" s="6"/>
      <c r="AL24" s="144" t="s">
        <v>253</v>
      </c>
      <c r="AM24" s="24"/>
      <c r="AN24" s="24"/>
      <c r="AO24" s="24"/>
      <c r="AP24" s="24"/>
      <c r="AQ24" s="24"/>
      <c r="AR24" s="24"/>
      <c r="AS24" s="24"/>
      <c r="AT24" s="24"/>
      <c r="AU24" s="24"/>
      <c r="AV24" s="24"/>
    </row>
    <row r="25" spans="1:48" s="8" customFormat="1">
      <c r="A25" s="2">
        <v>23</v>
      </c>
      <c r="B25" s="61" t="s">
        <v>138</v>
      </c>
      <c r="C25" s="61" t="s">
        <v>139</v>
      </c>
      <c r="D25" s="79" t="s">
        <v>88</v>
      </c>
      <c r="E25" s="9">
        <v>10</v>
      </c>
      <c r="F25" s="45">
        <f>SUM(H25:AM25)-(0+0)</f>
        <v>439.06</v>
      </c>
      <c r="G25" s="47">
        <f>F25/E25</f>
        <v>43.905999999999999</v>
      </c>
      <c r="H25" s="12">
        <v>58.07</v>
      </c>
      <c r="I25" s="106" t="s">
        <v>58</v>
      </c>
      <c r="J25" s="5">
        <v>36.36</v>
      </c>
      <c r="K25" s="106" t="s">
        <v>58</v>
      </c>
      <c r="L25" s="5">
        <v>46.59</v>
      </c>
      <c r="M25" s="106" t="s">
        <v>58</v>
      </c>
      <c r="N25" s="5">
        <v>43.41</v>
      </c>
      <c r="O25" s="5" t="s">
        <v>60</v>
      </c>
      <c r="P25" s="16" t="s">
        <v>253</v>
      </c>
      <c r="Q25" s="16"/>
      <c r="R25" s="5">
        <v>50.51</v>
      </c>
      <c r="S25" s="5" t="s">
        <v>60</v>
      </c>
      <c r="T25" s="5">
        <v>38.450000000000003</v>
      </c>
      <c r="U25" s="5" t="s">
        <v>288</v>
      </c>
      <c r="V25" s="5">
        <v>42.92</v>
      </c>
      <c r="W25" s="5" t="s">
        <v>288</v>
      </c>
      <c r="X25" s="5" t="s">
        <v>253</v>
      </c>
      <c r="Y25" s="5"/>
      <c r="Z25" s="5" t="s">
        <v>253</v>
      </c>
      <c r="AA25" s="5"/>
      <c r="AB25" s="5" t="s">
        <v>253</v>
      </c>
      <c r="AC25" s="6"/>
      <c r="AD25" s="5">
        <v>39.020000000000003</v>
      </c>
      <c r="AE25" s="6" t="s">
        <v>58</v>
      </c>
      <c r="AF25" s="5" t="s">
        <v>253</v>
      </c>
      <c r="AG25" s="6"/>
      <c r="AH25" s="5">
        <v>40.74</v>
      </c>
      <c r="AI25" s="6" t="s">
        <v>60</v>
      </c>
      <c r="AJ25" s="5">
        <v>42.99</v>
      </c>
      <c r="AK25" s="6" t="s">
        <v>60</v>
      </c>
      <c r="AL25" s="145" t="s">
        <v>253</v>
      </c>
      <c r="AM25" s="24"/>
      <c r="AN25" s="24"/>
      <c r="AO25" s="24"/>
      <c r="AP25" s="24"/>
      <c r="AQ25" s="24"/>
      <c r="AR25" s="24"/>
      <c r="AS25" s="24"/>
      <c r="AT25" s="24"/>
      <c r="AU25" s="24"/>
      <c r="AV25" s="24"/>
    </row>
    <row r="26" spans="1:48" s="8" customFormat="1">
      <c r="A26" s="2">
        <v>24</v>
      </c>
      <c r="B26" s="61" t="s">
        <v>119</v>
      </c>
      <c r="C26" s="61" t="s">
        <v>36</v>
      </c>
      <c r="D26" s="79" t="s">
        <v>21</v>
      </c>
      <c r="E26" s="9">
        <v>7</v>
      </c>
      <c r="F26" s="45">
        <f>SUM(H26:AM26)-(0+0)</f>
        <v>432.76</v>
      </c>
      <c r="G26" s="47">
        <f>F26/E26</f>
        <v>61.822857142857139</v>
      </c>
      <c r="H26" s="5">
        <v>60.42</v>
      </c>
      <c r="I26" s="5" t="s">
        <v>13</v>
      </c>
      <c r="J26" s="5"/>
      <c r="K26" s="5"/>
      <c r="L26" s="5"/>
      <c r="M26" s="5"/>
      <c r="N26" s="5">
        <v>63.54</v>
      </c>
      <c r="O26" s="5" t="s">
        <v>16</v>
      </c>
      <c r="P26" s="5" t="s">
        <v>253</v>
      </c>
      <c r="Q26" s="5"/>
      <c r="R26" s="5" t="s">
        <v>253</v>
      </c>
      <c r="S26" s="5"/>
      <c r="T26" s="5">
        <v>54.96</v>
      </c>
      <c r="U26" s="5" t="s">
        <v>16</v>
      </c>
      <c r="V26" s="5">
        <v>60.83</v>
      </c>
      <c r="W26" s="5" t="s">
        <v>13</v>
      </c>
      <c r="X26" s="5">
        <v>69.77</v>
      </c>
      <c r="Y26" s="5" t="s">
        <v>13</v>
      </c>
      <c r="Z26" s="5" t="s">
        <v>253</v>
      </c>
      <c r="AA26" s="5"/>
      <c r="AB26" s="5" t="s">
        <v>253</v>
      </c>
      <c r="AC26" s="6"/>
      <c r="AD26" s="5" t="s">
        <v>253</v>
      </c>
      <c r="AE26" s="6"/>
      <c r="AF26" s="5" t="s">
        <v>253</v>
      </c>
      <c r="AG26" s="6"/>
      <c r="AH26" s="5" t="s">
        <v>253</v>
      </c>
      <c r="AI26" s="6"/>
      <c r="AJ26" s="5">
        <v>64.39</v>
      </c>
      <c r="AK26" s="6" t="s">
        <v>16</v>
      </c>
      <c r="AL26" s="145">
        <v>58.85</v>
      </c>
      <c r="AM26" s="24" t="s">
        <v>18</v>
      </c>
      <c r="AN26" s="24"/>
      <c r="AO26" s="24"/>
      <c r="AP26" s="24"/>
      <c r="AQ26" s="24"/>
      <c r="AR26" s="24"/>
      <c r="AS26" s="24"/>
      <c r="AT26" s="24"/>
      <c r="AU26" s="24"/>
      <c r="AV26" s="24"/>
    </row>
    <row r="27" spans="1:48" s="8" customFormat="1">
      <c r="A27" s="2">
        <v>25</v>
      </c>
      <c r="B27" s="61" t="s">
        <v>100</v>
      </c>
      <c r="C27" s="61" t="s">
        <v>101</v>
      </c>
      <c r="D27" s="79" t="s">
        <v>59</v>
      </c>
      <c r="E27" s="9">
        <v>9</v>
      </c>
      <c r="F27" s="45">
        <f>SUM(H27:AM27)-(0+0)</f>
        <v>386.49</v>
      </c>
      <c r="G27" s="47">
        <f>F27/E27</f>
        <v>42.943333333333335</v>
      </c>
      <c r="H27" s="5">
        <v>41.93</v>
      </c>
      <c r="I27" s="5" t="s">
        <v>108</v>
      </c>
      <c r="J27" s="5">
        <v>43.23</v>
      </c>
      <c r="K27" s="5" t="s">
        <v>108</v>
      </c>
      <c r="L27" s="5">
        <v>34.380000000000003</v>
      </c>
      <c r="M27" s="5" t="s">
        <v>108</v>
      </c>
      <c r="N27" s="5" t="s">
        <v>253</v>
      </c>
      <c r="O27" s="5"/>
      <c r="P27" s="5"/>
      <c r="Q27" s="5"/>
      <c r="R27" s="5" t="s">
        <v>253</v>
      </c>
      <c r="S27" s="5"/>
      <c r="T27" s="5">
        <v>46.69</v>
      </c>
      <c r="U27" s="5" t="s">
        <v>290</v>
      </c>
      <c r="V27" s="5">
        <v>57.71</v>
      </c>
      <c r="W27" s="5" t="s">
        <v>18</v>
      </c>
      <c r="X27" s="5">
        <v>35.630000000000003</v>
      </c>
      <c r="Y27" s="5" t="s">
        <v>290</v>
      </c>
      <c r="Z27" s="5" t="s">
        <v>253</v>
      </c>
      <c r="AA27" s="5"/>
      <c r="AB27" s="5">
        <v>50</v>
      </c>
      <c r="AC27" s="6" t="s">
        <v>57</v>
      </c>
      <c r="AD27" s="5">
        <v>42.99</v>
      </c>
      <c r="AE27" s="6" t="s">
        <v>104</v>
      </c>
      <c r="AF27" s="5">
        <v>33.93</v>
      </c>
      <c r="AG27" s="6" t="s">
        <v>60</v>
      </c>
      <c r="AH27" s="5" t="s">
        <v>253</v>
      </c>
      <c r="AI27" s="6"/>
      <c r="AJ27" s="5"/>
      <c r="AK27" s="6"/>
      <c r="AL27" s="144" t="s">
        <v>253</v>
      </c>
      <c r="AM27" s="24"/>
      <c r="AN27" s="24"/>
      <c r="AO27" s="24"/>
      <c r="AP27" s="24"/>
      <c r="AQ27" s="24"/>
      <c r="AR27" s="24"/>
      <c r="AS27" s="24"/>
      <c r="AT27" s="24"/>
      <c r="AU27" s="24"/>
      <c r="AV27" s="24"/>
    </row>
    <row r="28" spans="1:48" s="8" customFormat="1">
      <c r="A28" s="2">
        <v>26</v>
      </c>
      <c r="B28" s="61" t="s">
        <v>105</v>
      </c>
      <c r="C28" s="61" t="s">
        <v>174</v>
      </c>
      <c r="D28" s="79" t="s">
        <v>173</v>
      </c>
      <c r="E28" s="9">
        <v>6</v>
      </c>
      <c r="F28" s="45">
        <f>SUM(H28:AM28)-(H28+0)</f>
        <v>384.22999999999996</v>
      </c>
      <c r="G28" s="47">
        <f>F28/E28</f>
        <v>64.038333333333327</v>
      </c>
      <c r="H28" s="74">
        <v>58.07</v>
      </c>
      <c r="I28" s="74" t="s">
        <v>172</v>
      </c>
      <c r="J28" s="5">
        <v>65.06</v>
      </c>
      <c r="K28" s="106" t="s">
        <v>172</v>
      </c>
      <c r="L28" s="5">
        <v>60.42</v>
      </c>
      <c r="M28" s="106" t="s">
        <v>172</v>
      </c>
      <c r="N28" s="5" t="s">
        <v>253</v>
      </c>
      <c r="O28" s="5"/>
      <c r="P28" s="5"/>
      <c r="Q28" s="5"/>
      <c r="R28" s="5">
        <v>59.72</v>
      </c>
      <c r="S28" s="106" t="s">
        <v>172</v>
      </c>
      <c r="T28" s="5">
        <v>53.79</v>
      </c>
      <c r="U28" s="5" t="s">
        <v>48</v>
      </c>
      <c r="V28" s="5" t="s">
        <v>253</v>
      </c>
      <c r="W28" s="5"/>
      <c r="X28" s="5" t="s">
        <v>253</v>
      </c>
      <c r="Y28" s="5"/>
      <c r="Z28" s="5" t="s">
        <v>253</v>
      </c>
      <c r="AA28" s="5"/>
      <c r="AB28" s="5" t="s">
        <v>253</v>
      </c>
      <c r="AC28" s="6"/>
      <c r="AD28" s="5">
        <v>56.82</v>
      </c>
      <c r="AE28" s="6" t="s">
        <v>263</v>
      </c>
      <c r="AF28" s="5">
        <v>49.4</v>
      </c>
      <c r="AG28" s="6" t="s">
        <v>48</v>
      </c>
      <c r="AH28" s="5" t="s">
        <v>253</v>
      </c>
      <c r="AI28" s="6"/>
      <c r="AJ28" s="5">
        <v>39.020000000000003</v>
      </c>
      <c r="AK28" s="6" t="s">
        <v>82</v>
      </c>
      <c r="AL28" s="144" t="s">
        <v>253</v>
      </c>
      <c r="AM28" s="24"/>
      <c r="AN28" s="24"/>
      <c r="AO28" s="24"/>
      <c r="AP28" s="24"/>
      <c r="AQ28" s="24"/>
      <c r="AR28" s="24"/>
      <c r="AS28" s="24"/>
      <c r="AT28" s="24"/>
      <c r="AU28" s="24"/>
      <c r="AV28" s="24"/>
    </row>
    <row r="29" spans="1:48" s="8" customFormat="1">
      <c r="A29" s="2">
        <v>27</v>
      </c>
      <c r="B29" s="61" t="s">
        <v>124</v>
      </c>
      <c r="C29" s="61" t="s">
        <v>125</v>
      </c>
      <c r="D29" s="79" t="s">
        <v>87</v>
      </c>
      <c r="E29" s="9">
        <v>7</v>
      </c>
      <c r="F29" s="45">
        <f>SUM(H29:AM29)-(J29+L29+R29+V29+X29+AH29)</f>
        <v>371.53999999999996</v>
      </c>
      <c r="G29" s="47">
        <f>F29/E29</f>
        <v>53.077142857142853</v>
      </c>
      <c r="H29" s="5">
        <v>51.56</v>
      </c>
      <c r="I29" s="106" t="s">
        <v>50</v>
      </c>
      <c r="J29" s="74">
        <v>47.4</v>
      </c>
      <c r="K29" s="74" t="s">
        <v>50</v>
      </c>
      <c r="L29" s="74">
        <v>47.44</v>
      </c>
      <c r="M29" s="74" t="s">
        <v>50</v>
      </c>
      <c r="N29" s="5">
        <v>46.88</v>
      </c>
      <c r="O29" s="106" t="s">
        <v>50</v>
      </c>
      <c r="P29" s="5"/>
      <c r="Q29" s="5"/>
      <c r="R29" s="74">
        <v>38.659999999999997</v>
      </c>
      <c r="S29" s="74" t="s">
        <v>245</v>
      </c>
      <c r="T29" s="5">
        <v>55.3</v>
      </c>
      <c r="U29" s="106" t="s">
        <v>245</v>
      </c>
      <c r="V29" s="74">
        <v>30.83</v>
      </c>
      <c r="W29" s="74" t="s">
        <v>245</v>
      </c>
      <c r="X29" s="74">
        <v>44.09</v>
      </c>
      <c r="Y29" s="74" t="s">
        <v>245</v>
      </c>
      <c r="Z29" s="5" t="s">
        <v>253</v>
      </c>
      <c r="AA29" s="5"/>
      <c r="AB29" s="5">
        <v>50</v>
      </c>
      <c r="AC29" s="6" t="s">
        <v>245</v>
      </c>
      <c r="AD29" s="5" t="s">
        <v>325</v>
      </c>
      <c r="AE29" s="6" t="s">
        <v>245</v>
      </c>
      <c r="AF29" s="5">
        <v>57.74</v>
      </c>
      <c r="AG29" s="6" t="s">
        <v>50</v>
      </c>
      <c r="AH29" s="74">
        <v>47.22</v>
      </c>
      <c r="AI29" s="98" t="s">
        <v>50</v>
      </c>
      <c r="AJ29" s="5">
        <v>59.28</v>
      </c>
      <c r="AK29" s="6" t="s">
        <v>48</v>
      </c>
      <c r="AL29" s="144">
        <v>50.78</v>
      </c>
      <c r="AM29" s="24" t="s">
        <v>50</v>
      </c>
      <c r="AN29" s="24"/>
      <c r="AO29" s="24"/>
      <c r="AP29" s="24"/>
      <c r="AQ29" s="24"/>
      <c r="AR29" s="24"/>
      <c r="AS29" s="24"/>
      <c r="AT29" s="24"/>
      <c r="AU29" s="24"/>
      <c r="AV29" s="24"/>
    </row>
    <row r="30" spans="1:48" s="8" customFormat="1">
      <c r="A30" s="2">
        <v>28</v>
      </c>
      <c r="B30" s="61" t="s">
        <v>112</v>
      </c>
      <c r="C30" s="61" t="s">
        <v>74</v>
      </c>
      <c r="D30" s="79" t="s">
        <v>27</v>
      </c>
      <c r="E30" s="9">
        <v>6</v>
      </c>
      <c r="F30" s="45">
        <f>SUM(H30:AM30)-(AD30+AF30)</f>
        <v>335.84000000000003</v>
      </c>
      <c r="G30" s="47">
        <f>F30/E30</f>
        <v>55.973333333333336</v>
      </c>
      <c r="H30" s="5">
        <v>55.99</v>
      </c>
      <c r="I30" s="106" t="s">
        <v>16</v>
      </c>
      <c r="J30" s="5"/>
      <c r="K30" s="5"/>
      <c r="L30" s="5">
        <v>61.93</v>
      </c>
      <c r="M30" s="106" t="s">
        <v>16</v>
      </c>
      <c r="N30" s="5" t="s">
        <v>253</v>
      </c>
      <c r="O30" s="5"/>
      <c r="P30" s="5"/>
      <c r="Q30" s="5"/>
      <c r="R30" s="5" t="s">
        <v>253</v>
      </c>
      <c r="S30" s="5"/>
      <c r="T30" s="5">
        <v>53.6</v>
      </c>
      <c r="U30" s="5" t="s">
        <v>42</v>
      </c>
      <c r="V30" s="5">
        <v>65.63</v>
      </c>
      <c r="W30" s="106" t="s">
        <v>16</v>
      </c>
      <c r="X30" s="5" t="s">
        <v>253</v>
      </c>
      <c r="Y30" s="5"/>
      <c r="Z30" s="5">
        <v>45.45</v>
      </c>
      <c r="AA30" s="5" t="s">
        <v>42</v>
      </c>
      <c r="AB30" s="5" t="s">
        <v>253</v>
      </c>
      <c r="AC30" s="6"/>
      <c r="AD30" s="74">
        <v>54.55</v>
      </c>
      <c r="AE30" s="98" t="s">
        <v>16</v>
      </c>
      <c r="AF30" s="74">
        <v>53.27</v>
      </c>
      <c r="AG30" s="98" t="s">
        <v>16</v>
      </c>
      <c r="AH30" s="5">
        <v>53.24</v>
      </c>
      <c r="AI30" s="6" t="s">
        <v>42</v>
      </c>
      <c r="AJ30" s="5"/>
      <c r="AK30" s="6"/>
      <c r="AL30" s="144" t="s">
        <v>253</v>
      </c>
      <c r="AM30" s="24"/>
      <c r="AN30" s="24"/>
      <c r="AO30" s="24"/>
      <c r="AP30" s="24"/>
      <c r="AQ30" s="24"/>
      <c r="AR30" s="24"/>
      <c r="AS30" s="24"/>
      <c r="AT30" s="24"/>
      <c r="AU30" s="24"/>
      <c r="AV30" s="24"/>
    </row>
    <row r="31" spans="1:48" s="8" customFormat="1">
      <c r="A31" s="2">
        <v>29</v>
      </c>
      <c r="B31" s="49" t="s">
        <v>243</v>
      </c>
      <c r="C31" s="49" t="s">
        <v>244</v>
      </c>
      <c r="D31" s="24" t="s">
        <v>245</v>
      </c>
      <c r="E31" s="9">
        <v>7</v>
      </c>
      <c r="F31" s="45">
        <f>SUM(H31:AM31)-(R31+V31+X31+AH31)</f>
        <v>335.54000000000008</v>
      </c>
      <c r="G31" s="47">
        <f>F31/E31</f>
        <v>47.934285714285728</v>
      </c>
      <c r="H31" s="13">
        <v>46.61</v>
      </c>
      <c r="I31" s="24" t="s">
        <v>248</v>
      </c>
      <c r="J31" s="24"/>
      <c r="K31" s="24"/>
      <c r="L31" s="24">
        <v>49.22</v>
      </c>
      <c r="M31" s="24" t="s">
        <v>248</v>
      </c>
      <c r="N31" s="13" t="s">
        <v>253</v>
      </c>
      <c r="O31" s="24"/>
      <c r="P31" s="5"/>
      <c r="Q31" s="5"/>
      <c r="R31" s="74">
        <v>38.659999999999997</v>
      </c>
      <c r="S31" s="74" t="s">
        <v>87</v>
      </c>
      <c r="T31" s="5">
        <v>55.3</v>
      </c>
      <c r="U31" s="106" t="s">
        <v>87</v>
      </c>
      <c r="V31" s="74">
        <v>30.8</v>
      </c>
      <c r="W31" s="74" t="s">
        <v>87</v>
      </c>
      <c r="X31" s="74">
        <v>44.09</v>
      </c>
      <c r="Y31" s="74" t="s">
        <v>87</v>
      </c>
      <c r="Z31" s="5" t="s">
        <v>253</v>
      </c>
      <c r="AA31" s="5"/>
      <c r="AB31" s="5">
        <v>50</v>
      </c>
      <c r="AC31" s="6" t="s">
        <v>87</v>
      </c>
      <c r="AD31" s="5">
        <v>54.17</v>
      </c>
      <c r="AE31" s="6" t="s">
        <v>87</v>
      </c>
      <c r="AF31" s="5" t="s">
        <v>253</v>
      </c>
      <c r="AG31" s="6"/>
      <c r="AH31" s="74">
        <v>43.06</v>
      </c>
      <c r="AI31" s="98" t="s">
        <v>248</v>
      </c>
      <c r="AJ31" s="5">
        <v>51.33</v>
      </c>
      <c r="AK31" s="6" t="s">
        <v>33</v>
      </c>
      <c r="AL31" s="145">
        <v>28.91</v>
      </c>
      <c r="AM31" s="24" t="s">
        <v>60</v>
      </c>
      <c r="AN31" s="24"/>
      <c r="AO31" s="24"/>
      <c r="AP31" s="24"/>
      <c r="AQ31" s="24"/>
      <c r="AR31" s="24"/>
      <c r="AS31" s="24"/>
      <c r="AT31" s="24"/>
      <c r="AU31" s="24"/>
      <c r="AV31" s="24"/>
    </row>
    <row r="32" spans="1:48" s="8" customFormat="1">
      <c r="A32" s="2">
        <v>30</v>
      </c>
      <c r="B32" s="61" t="s">
        <v>167</v>
      </c>
      <c r="C32" s="61" t="s">
        <v>168</v>
      </c>
      <c r="D32" s="79" t="s">
        <v>136</v>
      </c>
      <c r="E32" s="9">
        <v>6</v>
      </c>
      <c r="F32" s="45">
        <f>SUM(H32:AM32)-(V32+0)</f>
        <v>328.93</v>
      </c>
      <c r="G32" s="47">
        <f>F32/E32</f>
        <v>54.821666666666665</v>
      </c>
      <c r="H32" s="5"/>
      <c r="I32" s="5"/>
      <c r="J32" s="5"/>
      <c r="K32" s="5"/>
      <c r="L32" s="5"/>
      <c r="M32" s="5"/>
      <c r="N32" s="5"/>
      <c r="O32" s="5"/>
      <c r="P32" s="12"/>
      <c r="Q32" s="12"/>
      <c r="R32" s="12">
        <v>52.02</v>
      </c>
      <c r="S32" s="12" t="s">
        <v>45</v>
      </c>
      <c r="T32" s="12">
        <v>71.489999999999995</v>
      </c>
      <c r="U32" s="12" t="s">
        <v>45</v>
      </c>
      <c r="V32" s="74">
        <v>48.75</v>
      </c>
      <c r="W32" s="74" t="s">
        <v>45</v>
      </c>
      <c r="X32" s="12">
        <v>50.21</v>
      </c>
      <c r="Y32" s="12" t="s">
        <v>45</v>
      </c>
      <c r="Z32" s="12" t="s">
        <v>253</v>
      </c>
      <c r="AA32" s="12"/>
      <c r="AB32" s="12" t="s">
        <v>253</v>
      </c>
      <c r="AC32" s="18"/>
      <c r="AD32" s="18" t="s">
        <v>253</v>
      </c>
      <c r="AE32" s="18"/>
      <c r="AF32" s="12">
        <v>52.98</v>
      </c>
      <c r="AG32" s="18" t="s">
        <v>172</v>
      </c>
      <c r="AH32" s="12">
        <v>50.93</v>
      </c>
      <c r="AI32" s="18" t="s">
        <v>172</v>
      </c>
      <c r="AJ32" s="12"/>
      <c r="AK32" s="4"/>
      <c r="AL32" s="145">
        <v>51.3</v>
      </c>
      <c r="AM32" s="24" t="s">
        <v>172</v>
      </c>
      <c r="AN32" s="24"/>
      <c r="AO32" s="24"/>
      <c r="AP32" s="24"/>
      <c r="AQ32" s="24"/>
      <c r="AR32" s="24"/>
      <c r="AS32" s="24"/>
      <c r="AT32" s="24"/>
      <c r="AU32" s="24"/>
      <c r="AV32" s="24"/>
    </row>
    <row r="33" spans="1:48" s="8" customFormat="1">
      <c r="A33" s="2">
        <v>31</v>
      </c>
      <c r="B33" s="61" t="s">
        <v>145</v>
      </c>
      <c r="C33" s="61" t="s">
        <v>146</v>
      </c>
      <c r="D33" s="79" t="s">
        <v>117</v>
      </c>
      <c r="E33" s="24">
        <v>7</v>
      </c>
      <c r="F33" s="45">
        <f>SUM(H33:AM33)-(N33+P33+R33+Z33+AF33)</f>
        <v>310.65999999999997</v>
      </c>
      <c r="G33" s="47">
        <f>F33/E33</f>
        <v>44.379999999999995</v>
      </c>
      <c r="H33" s="5"/>
      <c r="I33" s="5"/>
      <c r="J33" s="5">
        <v>44.6</v>
      </c>
      <c r="K33" s="5" t="s">
        <v>116</v>
      </c>
      <c r="L33" s="5">
        <v>42.9</v>
      </c>
      <c r="M33" s="5" t="s">
        <v>116</v>
      </c>
      <c r="N33" s="74">
        <v>36.46</v>
      </c>
      <c r="O33" s="74" t="s">
        <v>255</v>
      </c>
      <c r="P33" s="76">
        <v>41.37</v>
      </c>
      <c r="Q33" s="75" t="s">
        <v>255</v>
      </c>
      <c r="R33" s="76">
        <v>35.880000000000003</v>
      </c>
      <c r="S33" s="75" t="s">
        <v>255</v>
      </c>
      <c r="T33" s="13">
        <v>42.23</v>
      </c>
      <c r="U33" s="24" t="s">
        <v>255</v>
      </c>
      <c r="V33" s="24" t="s">
        <v>253</v>
      </c>
      <c r="W33" s="24"/>
      <c r="X33" s="13">
        <v>36.25</v>
      </c>
      <c r="Y33" s="24" t="s">
        <v>118</v>
      </c>
      <c r="Z33" s="76">
        <v>33.71</v>
      </c>
      <c r="AA33" s="75" t="s">
        <v>255</v>
      </c>
      <c r="AB33" s="13">
        <v>47.14</v>
      </c>
      <c r="AC33" s="24" t="s">
        <v>255</v>
      </c>
      <c r="AD33" s="24">
        <v>49.62</v>
      </c>
      <c r="AE33" s="24" t="s">
        <v>118</v>
      </c>
      <c r="AF33" s="76">
        <v>39.880000000000003</v>
      </c>
      <c r="AG33" s="75" t="s">
        <v>255</v>
      </c>
      <c r="AH33" s="13" t="s">
        <v>253</v>
      </c>
      <c r="AI33" s="24"/>
      <c r="AJ33" s="13">
        <v>47.92</v>
      </c>
      <c r="AK33" s="24" t="s">
        <v>255</v>
      </c>
      <c r="AL33" s="145" t="s">
        <v>253</v>
      </c>
      <c r="AM33" s="24"/>
      <c r="AN33" s="24"/>
      <c r="AO33" s="24"/>
      <c r="AP33" s="24"/>
      <c r="AQ33" s="24"/>
      <c r="AR33" s="24"/>
      <c r="AS33" s="24"/>
      <c r="AT33" s="24"/>
      <c r="AU33" s="24"/>
      <c r="AV33" s="24"/>
    </row>
    <row r="34" spans="1:48" s="8" customFormat="1">
      <c r="A34" s="2">
        <v>32</v>
      </c>
      <c r="B34" s="49" t="s">
        <v>226</v>
      </c>
      <c r="C34" s="49" t="s">
        <v>154</v>
      </c>
      <c r="D34" s="24" t="s">
        <v>239</v>
      </c>
      <c r="E34" s="24">
        <v>6</v>
      </c>
      <c r="F34" s="45">
        <f>SUM(H34:AM34)-(J34+N34+R34+T34+AH34+AJ34)</f>
        <v>306.98999999999995</v>
      </c>
      <c r="G34" s="47">
        <f>F34/E34</f>
        <v>51.164999999999992</v>
      </c>
      <c r="H34" s="13">
        <v>54.69</v>
      </c>
      <c r="I34" s="24" t="s">
        <v>91</v>
      </c>
      <c r="J34" s="76">
        <v>39.58</v>
      </c>
      <c r="K34" s="75" t="s">
        <v>91</v>
      </c>
      <c r="L34" s="13">
        <v>46.09</v>
      </c>
      <c r="M34" s="24" t="s">
        <v>37</v>
      </c>
      <c r="N34" s="76">
        <v>36.04</v>
      </c>
      <c r="O34" s="75" t="s">
        <v>91</v>
      </c>
      <c r="P34" s="5">
        <v>50</v>
      </c>
      <c r="Q34" s="5" t="s">
        <v>91</v>
      </c>
      <c r="R34" s="74">
        <v>38.659999999999997</v>
      </c>
      <c r="S34" s="74" t="s">
        <v>91</v>
      </c>
      <c r="T34" s="74">
        <v>44.7</v>
      </c>
      <c r="U34" s="74" t="s">
        <v>91</v>
      </c>
      <c r="V34" s="5" t="s">
        <v>253</v>
      </c>
      <c r="W34" s="5"/>
      <c r="X34" s="5">
        <v>52.27</v>
      </c>
      <c r="Y34" s="5" t="s">
        <v>18</v>
      </c>
      <c r="Z34" s="5" t="s">
        <v>291</v>
      </c>
      <c r="AA34" s="5"/>
      <c r="AB34" s="5" t="s">
        <v>253</v>
      </c>
      <c r="AC34" s="6"/>
      <c r="AD34" s="5" t="s">
        <v>253</v>
      </c>
      <c r="AE34" s="6"/>
      <c r="AF34" s="5">
        <v>54.46</v>
      </c>
      <c r="AG34" s="6" t="s">
        <v>116</v>
      </c>
      <c r="AH34" s="74">
        <v>43.06</v>
      </c>
      <c r="AI34" s="98" t="s">
        <v>91</v>
      </c>
      <c r="AJ34" s="74">
        <v>30.87</v>
      </c>
      <c r="AK34" s="98" t="s">
        <v>91</v>
      </c>
      <c r="AL34" s="144">
        <v>49.48</v>
      </c>
      <c r="AM34" s="24" t="s">
        <v>91</v>
      </c>
      <c r="AN34" s="24"/>
      <c r="AO34" s="24"/>
      <c r="AP34" s="24"/>
      <c r="AQ34" s="24"/>
      <c r="AR34" s="24"/>
      <c r="AS34" s="24"/>
      <c r="AT34" s="24"/>
      <c r="AU34" s="24"/>
      <c r="AV34" s="24"/>
    </row>
    <row r="35" spans="1:48">
      <c r="A35" s="2">
        <v>33</v>
      </c>
      <c r="B35" s="49" t="s">
        <v>246</v>
      </c>
      <c r="C35" s="49" t="s">
        <v>247</v>
      </c>
      <c r="D35" s="24" t="s">
        <v>248</v>
      </c>
      <c r="E35" s="24">
        <v>7</v>
      </c>
      <c r="F35" s="45">
        <f>SUM(H35:AM35)-(X35+AH35)</f>
        <v>302.78999999999996</v>
      </c>
      <c r="G35" s="47">
        <f>F35/E35</f>
        <v>43.255714285714284</v>
      </c>
      <c r="H35" s="13">
        <v>46.61</v>
      </c>
      <c r="I35" s="24" t="s">
        <v>245</v>
      </c>
      <c r="J35" s="24"/>
      <c r="K35" s="24"/>
      <c r="L35" s="24">
        <v>49.22</v>
      </c>
      <c r="M35" s="24" t="s">
        <v>245</v>
      </c>
      <c r="N35" s="13" t="s">
        <v>253</v>
      </c>
      <c r="O35" s="24"/>
      <c r="P35" s="5"/>
      <c r="Q35" s="5"/>
      <c r="R35" s="5">
        <v>47.98</v>
      </c>
      <c r="S35" s="5" t="s">
        <v>50</v>
      </c>
      <c r="T35" s="5">
        <v>35.33</v>
      </c>
      <c r="U35" s="5" t="s">
        <v>55</v>
      </c>
      <c r="V35" s="5">
        <v>41.88</v>
      </c>
      <c r="W35" s="5" t="s">
        <v>50</v>
      </c>
      <c r="X35" s="74">
        <v>40.68</v>
      </c>
      <c r="Y35" s="74" t="s">
        <v>50</v>
      </c>
      <c r="Z35" s="5" t="s">
        <v>253</v>
      </c>
      <c r="AA35" s="5"/>
      <c r="AB35" s="5">
        <v>42.19</v>
      </c>
      <c r="AC35" s="6" t="s">
        <v>50</v>
      </c>
      <c r="AD35" s="5" t="s">
        <v>253</v>
      </c>
      <c r="AE35" s="6"/>
      <c r="AF35" s="5">
        <v>39.58</v>
      </c>
      <c r="AG35" s="6" t="s">
        <v>242</v>
      </c>
      <c r="AH35" s="74">
        <v>43.06</v>
      </c>
      <c r="AI35" s="98" t="s">
        <v>245</v>
      </c>
      <c r="AJ35" s="5"/>
      <c r="AK35" s="6"/>
      <c r="AL35" s="90" t="s">
        <v>253</v>
      </c>
      <c r="AM35" s="88"/>
      <c r="AN35" s="88"/>
      <c r="AO35" s="88"/>
      <c r="AP35" s="88"/>
      <c r="AQ35" s="88"/>
      <c r="AR35" s="88"/>
      <c r="AS35" s="88"/>
      <c r="AT35" s="88"/>
      <c r="AU35" s="88"/>
      <c r="AV35" s="88"/>
    </row>
    <row r="36" spans="1:48" s="8" customFormat="1">
      <c r="A36" s="2">
        <v>34</v>
      </c>
      <c r="B36" s="58" t="s">
        <v>155</v>
      </c>
      <c r="C36" s="58" t="s">
        <v>156</v>
      </c>
      <c r="D36" s="2">
        <v>5</v>
      </c>
      <c r="E36" s="24">
        <v>4</v>
      </c>
      <c r="F36" s="45">
        <f>SUM(H36:AM36)-(0+0)</f>
        <v>293.02999999999997</v>
      </c>
      <c r="G36" s="47">
        <f>F36/E36</f>
        <v>73.257499999999993</v>
      </c>
      <c r="H36" s="5"/>
      <c r="I36" s="5"/>
      <c r="J36" s="5">
        <v>62.5</v>
      </c>
      <c r="K36" s="5" t="s">
        <v>44</v>
      </c>
      <c r="L36" s="5"/>
      <c r="M36" s="5"/>
      <c r="N36" s="5">
        <v>67.08</v>
      </c>
      <c r="O36" s="5" t="s">
        <v>30</v>
      </c>
      <c r="P36" s="5"/>
      <c r="Q36" s="5"/>
      <c r="R36" s="12" t="s">
        <v>253</v>
      </c>
      <c r="S36" s="12"/>
      <c r="T36" s="5">
        <v>56.82</v>
      </c>
      <c r="U36" s="5" t="s">
        <v>31</v>
      </c>
      <c r="V36" s="5" t="s">
        <v>253</v>
      </c>
      <c r="W36" s="5"/>
      <c r="X36" s="5" t="s">
        <v>291</v>
      </c>
      <c r="Y36" s="5"/>
      <c r="Z36" s="5">
        <v>49.81</v>
      </c>
      <c r="AA36" s="5" t="s">
        <v>32</v>
      </c>
      <c r="AB36" s="5" t="s">
        <v>253</v>
      </c>
      <c r="AC36" s="6"/>
      <c r="AD36" s="5" t="s">
        <v>253</v>
      </c>
      <c r="AE36" s="6"/>
      <c r="AF36" s="5" t="s">
        <v>253</v>
      </c>
      <c r="AG36" s="6"/>
      <c r="AH36" s="5" t="s">
        <v>253</v>
      </c>
      <c r="AI36" s="6"/>
      <c r="AJ36" s="5">
        <v>56.82</v>
      </c>
      <c r="AK36" s="6" t="s">
        <v>41</v>
      </c>
      <c r="AL36" s="144" t="s">
        <v>253</v>
      </c>
      <c r="AM36" s="24"/>
      <c r="AN36" s="24"/>
      <c r="AO36" s="24"/>
      <c r="AP36" s="24"/>
      <c r="AQ36" s="24"/>
      <c r="AR36" s="24"/>
      <c r="AS36" s="24"/>
      <c r="AT36" s="24"/>
      <c r="AU36" s="24"/>
      <c r="AV36" s="24"/>
    </row>
    <row r="37" spans="1:48" s="8" customFormat="1">
      <c r="A37" s="2">
        <v>35</v>
      </c>
      <c r="B37" s="49" t="s">
        <v>241</v>
      </c>
      <c r="C37" s="49" t="s">
        <v>240</v>
      </c>
      <c r="D37" s="24" t="s">
        <v>242</v>
      </c>
      <c r="E37" s="9">
        <v>5</v>
      </c>
      <c r="F37" s="45">
        <f>SUM(H37:AM37)-(H37+L37+N37+J37+T37+R37+X37)</f>
        <v>292.96000000000004</v>
      </c>
      <c r="G37" s="47">
        <f>F37/E37</f>
        <v>58.592000000000006</v>
      </c>
      <c r="H37" s="76">
        <v>47.66</v>
      </c>
      <c r="I37" s="75" t="s">
        <v>86</v>
      </c>
      <c r="J37" s="76">
        <v>40.630000000000003</v>
      </c>
      <c r="K37" s="75" t="s">
        <v>86</v>
      </c>
      <c r="L37" s="76">
        <v>40.06</v>
      </c>
      <c r="M37" s="75" t="s">
        <v>86</v>
      </c>
      <c r="N37" s="76">
        <v>52.73</v>
      </c>
      <c r="O37" s="75" t="s">
        <v>86</v>
      </c>
      <c r="P37" s="5"/>
      <c r="Q37" s="5"/>
      <c r="R37" s="74">
        <v>45.37</v>
      </c>
      <c r="S37" s="74" t="s">
        <v>86</v>
      </c>
      <c r="T37" s="74">
        <v>51.03</v>
      </c>
      <c r="U37" s="74" t="s">
        <v>86</v>
      </c>
      <c r="V37" s="5">
        <v>53.54</v>
      </c>
      <c r="W37" s="5" t="s">
        <v>86</v>
      </c>
      <c r="X37" s="74">
        <v>49.58</v>
      </c>
      <c r="Y37" s="74" t="s">
        <v>86</v>
      </c>
      <c r="Z37" s="5" t="s">
        <v>253</v>
      </c>
      <c r="AA37" s="5"/>
      <c r="AB37" s="5">
        <v>62.24</v>
      </c>
      <c r="AC37" s="6" t="s">
        <v>44</v>
      </c>
      <c r="AD37" s="5">
        <v>32.200000000000003</v>
      </c>
      <c r="AE37" s="6" t="s">
        <v>50</v>
      </c>
      <c r="AF37" s="5">
        <v>39.58</v>
      </c>
      <c r="AG37" s="6" t="s">
        <v>248</v>
      </c>
      <c r="AH37" s="5" t="s">
        <v>253</v>
      </c>
      <c r="AI37" s="6"/>
      <c r="AJ37" s="5">
        <v>54.36</v>
      </c>
      <c r="AK37" s="6" t="s">
        <v>86</v>
      </c>
      <c r="AL37" s="144">
        <v>51.04</v>
      </c>
      <c r="AM37" s="24" t="s">
        <v>86</v>
      </c>
      <c r="AN37" s="24"/>
      <c r="AO37" s="24"/>
      <c r="AP37" s="24"/>
      <c r="AQ37" s="24"/>
      <c r="AR37" s="24"/>
      <c r="AS37" s="24"/>
      <c r="AT37" s="24"/>
      <c r="AU37" s="24"/>
      <c r="AV37" s="24"/>
    </row>
    <row r="38" spans="1:48" s="8" customFormat="1">
      <c r="A38" s="2">
        <v>36</v>
      </c>
      <c r="B38" s="61" t="s">
        <v>98</v>
      </c>
      <c r="C38" s="61" t="s">
        <v>99</v>
      </c>
      <c r="D38" s="79" t="s">
        <v>50</v>
      </c>
      <c r="E38" s="9">
        <v>7</v>
      </c>
      <c r="F38" s="45">
        <f>SUM(H38:AM38)-(J38+L38+N38+R38+V38+X38+AH38)</f>
        <v>275.14999999999986</v>
      </c>
      <c r="G38" s="47">
        <f>F38/E38</f>
        <v>39.307142857142836</v>
      </c>
      <c r="H38" s="5">
        <v>51.56</v>
      </c>
      <c r="I38" s="106" t="s">
        <v>87</v>
      </c>
      <c r="J38" s="74">
        <v>47.4</v>
      </c>
      <c r="K38" s="74" t="s">
        <v>87</v>
      </c>
      <c r="L38" s="74">
        <v>47.44</v>
      </c>
      <c r="M38" s="74" t="s">
        <v>87</v>
      </c>
      <c r="N38" s="74">
        <v>46.88</v>
      </c>
      <c r="O38" s="74" t="s">
        <v>87</v>
      </c>
      <c r="P38" s="5"/>
      <c r="Q38" s="5"/>
      <c r="R38" s="5">
        <v>47.98</v>
      </c>
      <c r="S38" s="5" t="s">
        <v>248</v>
      </c>
      <c r="T38" s="5" t="s">
        <v>253</v>
      </c>
      <c r="U38" s="5"/>
      <c r="V38" s="5">
        <v>41.88</v>
      </c>
      <c r="W38" s="5" t="s">
        <v>248</v>
      </c>
      <c r="X38" s="74">
        <v>40.68</v>
      </c>
      <c r="Y38" s="74" t="s">
        <v>248</v>
      </c>
      <c r="Z38" s="5" t="s">
        <v>253</v>
      </c>
      <c r="AA38" s="5"/>
      <c r="AB38" s="5">
        <v>42.19</v>
      </c>
      <c r="AC38" s="6" t="s">
        <v>248</v>
      </c>
      <c r="AD38" s="5">
        <v>32.200000000000003</v>
      </c>
      <c r="AE38" s="6" t="s">
        <v>332</v>
      </c>
      <c r="AF38" s="5">
        <v>57.89</v>
      </c>
      <c r="AG38" s="6" t="s">
        <v>87</v>
      </c>
      <c r="AH38" s="74">
        <v>47.22</v>
      </c>
      <c r="AI38" s="98" t="s">
        <v>87</v>
      </c>
      <c r="AJ38" s="5">
        <v>40.53</v>
      </c>
      <c r="AK38" s="6" t="s">
        <v>44</v>
      </c>
      <c r="AL38" s="144">
        <v>50.78</v>
      </c>
      <c r="AM38" s="24" t="s">
        <v>87</v>
      </c>
      <c r="AN38" s="24"/>
      <c r="AO38" s="24"/>
      <c r="AP38" s="24"/>
      <c r="AQ38" s="24"/>
      <c r="AR38" s="24"/>
      <c r="AS38" s="24"/>
      <c r="AT38" s="24"/>
      <c r="AU38" s="24"/>
      <c r="AV38" s="24"/>
    </row>
    <row r="39" spans="1:48" s="8" customFormat="1">
      <c r="A39" s="2">
        <v>37</v>
      </c>
      <c r="B39" s="61" t="s">
        <v>149</v>
      </c>
      <c r="C39" s="61" t="s">
        <v>150</v>
      </c>
      <c r="D39" s="79" t="s">
        <v>52</v>
      </c>
      <c r="E39" s="24">
        <v>4</v>
      </c>
      <c r="F39" s="45">
        <f>SUM(H39:AM39)-(0+0)</f>
        <v>245.04999999999998</v>
      </c>
      <c r="G39" s="47">
        <f>F39/E39</f>
        <v>61.262499999999996</v>
      </c>
      <c r="H39" s="5"/>
      <c r="I39" s="5"/>
      <c r="J39" s="5"/>
      <c r="K39" s="5"/>
      <c r="L39" s="5"/>
      <c r="M39" s="5"/>
      <c r="N39" s="5"/>
      <c r="O39" s="5"/>
      <c r="P39" s="5">
        <v>41.23</v>
      </c>
      <c r="Q39" s="5" t="s">
        <v>282</v>
      </c>
      <c r="R39" s="5" t="s">
        <v>253</v>
      </c>
      <c r="S39" s="5"/>
      <c r="T39" s="5">
        <v>48.48</v>
      </c>
      <c r="U39" s="5" t="s">
        <v>43</v>
      </c>
      <c r="V39" s="5" t="s">
        <v>253</v>
      </c>
      <c r="W39" s="5"/>
      <c r="X39" s="5" t="s">
        <v>253</v>
      </c>
      <c r="Y39" s="5"/>
      <c r="Z39" s="5" t="s">
        <v>253</v>
      </c>
      <c r="AA39" s="5"/>
      <c r="AB39" s="5" t="s">
        <v>253</v>
      </c>
      <c r="AC39" s="6"/>
      <c r="AD39" s="5"/>
      <c r="AE39" s="6"/>
      <c r="AF39" s="5" t="s">
        <v>253</v>
      </c>
      <c r="AG39" s="6"/>
      <c r="AH39" s="5">
        <v>57.87</v>
      </c>
      <c r="AI39" s="6" t="s">
        <v>51</v>
      </c>
      <c r="AJ39" s="5">
        <v>37.31</v>
      </c>
      <c r="AK39" s="6" t="s">
        <v>58</v>
      </c>
      <c r="AL39" s="144">
        <v>60.16</v>
      </c>
      <c r="AM39" s="24" t="s">
        <v>58</v>
      </c>
      <c r="AN39" s="24"/>
      <c r="AO39" s="24"/>
      <c r="AP39" s="24"/>
      <c r="AQ39" s="24"/>
      <c r="AR39" s="24"/>
      <c r="AS39" s="24"/>
      <c r="AT39" s="24"/>
      <c r="AU39" s="24"/>
      <c r="AV39" s="24"/>
    </row>
    <row r="40" spans="1:48" s="8" customFormat="1">
      <c r="A40" s="2">
        <v>38</v>
      </c>
      <c r="B40" s="62" t="s">
        <v>142</v>
      </c>
      <c r="C40" s="61" t="s">
        <v>143</v>
      </c>
      <c r="D40" s="79" t="s">
        <v>123</v>
      </c>
      <c r="E40" s="9">
        <v>3</v>
      </c>
      <c r="F40" s="45">
        <f>SUM(H40:AM40)-(R40+AF40)</f>
        <v>242.45000000000005</v>
      </c>
      <c r="G40" s="47">
        <f>F40/E40</f>
        <v>80.816666666666677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74">
        <v>44.7</v>
      </c>
      <c r="S40" s="74" t="s">
        <v>18</v>
      </c>
      <c r="T40" s="9">
        <v>62.6</v>
      </c>
      <c r="U40" s="5" t="s">
        <v>18</v>
      </c>
      <c r="V40" s="5" t="s">
        <v>253</v>
      </c>
      <c r="W40" s="5"/>
      <c r="X40" s="5" t="s">
        <v>253</v>
      </c>
      <c r="Y40" s="5"/>
      <c r="Z40" s="5">
        <v>58.71</v>
      </c>
      <c r="AA40" s="5" t="s">
        <v>308</v>
      </c>
      <c r="AB40" s="5" t="s">
        <v>253</v>
      </c>
      <c r="AC40" s="6"/>
      <c r="AD40" s="5">
        <v>57.95</v>
      </c>
      <c r="AE40" s="6" t="s">
        <v>18</v>
      </c>
      <c r="AF40" s="74">
        <v>46.43</v>
      </c>
      <c r="AG40" s="98" t="s">
        <v>18</v>
      </c>
      <c r="AH40" s="5">
        <v>63.19</v>
      </c>
      <c r="AI40" s="6" t="s">
        <v>18</v>
      </c>
      <c r="AJ40" s="5"/>
      <c r="AK40" s="6"/>
      <c r="AL40" s="144" t="s">
        <v>253</v>
      </c>
      <c r="AM40" s="24"/>
      <c r="AN40" s="24"/>
      <c r="AO40" s="24"/>
      <c r="AP40" s="24"/>
      <c r="AQ40" s="24"/>
      <c r="AR40" s="24"/>
      <c r="AS40" s="24"/>
      <c r="AT40" s="24"/>
      <c r="AU40" s="24"/>
      <c r="AV40" s="24"/>
    </row>
    <row r="41" spans="1:48" s="8" customFormat="1">
      <c r="A41" s="2">
        <v>39</v>
      </c>
      <c r="B41" s="61" t="s">
        <v>205</v>
      </c>
      <c r="C41" s="61" t="s">
        <v>206</v>
      </c>
      <c r="D41" s="79" t="s">
        <v>194</v>
      </c>
      <c r="E41" s="24">
        <v>4</v>
      </c>
      <c r="F41" s="45">
        <f>SUM(H41:AM41)-(0+0)</f>
        <v>234.86</v>
      </c>
      <c r="G41" s="47">
        <f>F41/E41</f>
        <v>58.715000000000003</v>
      </c>
      <c r="H41" s="24"/>
      <c r="I41" s="24"/>
      <c r="J41" s="24"/>
      <c r="K41" s="24"/>
      <c r="L41" s="24"/>
      <c r="M41" s="24"/>
      <c r="N41" s="13"/>
      <c r="O41" s="24"/>
      <c r="P41" s="24"/>
      <c r="Q41" s="24"/>
      <c r="R41" s="13">
        <v>56.48</v>
      </c>
      <c r="S41" s="24" t="s">
        <v>33</v>
      </c>
      <c r="T41" s="24" t="s">
        <v>253</v>
      </c>
      <c r="U41" s="24"/>
      <c r="V41" s="24" t="s">
        <v>253</v>
      </c>
      <c r="W41" s="24"/>
      <c r="X41" s="13" t="s">
        <v>253</v>
      </c>
      <c r="Y41" s="24"/>
      <c r="Z41" s="24" t="s">
        <v>253</v>
      </c>
      <c r="AA41" s="24"/>
      <c r="AB41" s="13" t="s">
        <v>253</v>
      </c>
      <c r="AC41" s="24"/>
      <c r="AD41" s="24">
        <v>63.07</v>
      </c>
      <c r="AE41" s="24" t="s">
        <v>33</v>
      </c>
      <c r="AF41" s="13">
        <v>61.61</v>
      </c>
      <c r="AG41" s="24" t="s">
        <v>13</v>
      </c>
      <c r="AH41" s="13">
        <v>53.7</v>
      </c>
      <c r="AI41" s="24" t="s">
        <v>13</v>
      </c>
      <c r="AJ41" s="13"/>
      <c r="AK41" s="24"/>
      <c r="AL41" s="145" t="s">
        <v>253</v>
      </c>
      <c r="AM41" s="24"/>
      <c r="AN41" s="24"/>
      <c r="AO41" s="24"/>
      <c r="AP41" s="24"/>
      <c r="AQ41" s="24"/>
      <c r="AR41" s="24"/>
      <c r="AS41" s="24"/>
      <c r="AT41" s="24"/>
      <c r="AU41" s="24"/>
      <c r="AV41" s="24"/>
    </row>
    <row r="42" spans="1:48" s="8" customFormat="1">
      <c r="A42" s="2">
        <v>40</v>
      </c>
      <c r="B42" s="61" t="s">
        <v>182</v>
      </c>
      <c r="C42" s="61" t="s">
        <v>261</v>
      </c>
      <c r="D42" s="79" t="s">
        <v>263</v>
      </c>
      <c r="E42" s="24">
        <v>4</v>
      </c>
      <c r="F42" s="45">
        <f>SUM(H42:AM42)-(0+0)</f>
        <v>225.37</v>
      </c>
      <c r="G42" s="47">
        <f>F42/E42</f>
        <v>56.342500000000001</v>
      </c>
      <c r="H42" s="5"/>
      <c r="I42" s="5"/>
      <c r="J42" s="16"/>
      <c r="K42" s="16"/>
      <c r="L42" s="5"/>
      <c r="M42" s="5"/>
      <c r="N42" s="5">
        <v>50.21</v>
      </c>
      <c r="O42" s="5" t="s">
        <v>262</v>
      </c>
      <c r="P42" s="5">
        <v>63.96</v>
      </c>
      <c r="Q42" s="5" t="s">
        <v>12</v>
      </c>
      <c r="R42" s="5" t="s">
        <v>253</v>
      </c>
      <c r="S42" s="5"/>
      <c r="T42" s="5" t="s">
        <v>253</v>
      </c>
      <c r="U42" s="5"/>
      <c r="V42" s="5" t="s">
        <v>253</v>
      </c>
      <c r="W42" s="5"/>
      <c r="X42" s="5">
        <v>54.38</v>
      </c>
      <c r="Y42" s="5" t="s">
        <v>262</v>
      </c>
      <c r="Z42" s="5" t="s">
        <v>253</v>
      </c>
      <c r="AA42" s="5"/>
      <c r="AB42" s="5" t="s">
        <v>253</v>
      </c>
      <c r="AC42" s="6"/>
      <c r="AD42" s="5">
        <v>56.82</v>
      </c>
      <c r="AE42" s="6" t="s">
        <v>173</v>
      </c>
      <c r="AF42" s="5" t="s">
        <v>253</v>
      </c>
      <c r="AG42" s="6"/>
      <c r="AH42" s="5" t="s">
        <v>253</v>
      </c>
      <c r="AI42" s="6"/>
      <c r="AJ42" s="5"/>
      <c r="AK42" s="6"/>
      <c r="AL42" s="144" t="s">
        <v>253</v>
      </c>
      <c r="AM42" s="24"/>
      <c r="AN42" s="24"/>
      <c r="AO42" s="24"/>
      <c r="AP42" s="24"/>
      <c r="AQ42" s="24"/>
      <c r="AR42" s="24"/>
      <c r="AS42" s="24"/>
      <c r="AT42" s="24"/>
      <c r="AU42" s="24"/>
      <c r="AV42" s="24"/>
    </row>
    <row r="43" spans="1:48" s="8" customFormat="1">
      <c r="A43" s="2">
        <v>41</v>
      </c>
      <c r="B43" s="61" t="s">
        <v>126</v>
      </c>
      <c r="C43" s="61" t="s">
        <v>127</v>
      </c>
      <c r="D43" s="79" t="s">
        <v>118</v>
      </c>
      <c r="E43" s="24">
        <v>5</v>
      </c>
      <c r="F43" s="45">
        <f>SUM(H43:AM43)-(T43+0)</f>
        <v>224.22</v>
      </c>
      <c r="G43" s="47">
        <f>F43/E43</f>
        <v>44.844000000000001</v>
      </c>
      <c r="H43" s="5"/>
      <c r="I43" s="5"/>
      <c r="J43" s="5"/>
      <c r="K43" s="5"/>
      <c r="L43" s="5"/>
      <c r="M43" s="5"/>
      <c r="N43" s="5"/>
      <c r="O43" s="5"/>
      <c r="P43" s="5">
        <v>45.13</v>
      </c>
      <c r="Q43" s="5" t="s">
        <v>116</v>
      </c>
      <c r="R43" s="5">
        <v>46.97</v>
      </c>
      <c r="S43" s="5" t="s">
        <v>116</v>
      </c>
      <c r="T43" s="74">
        <v>31.25</v>
      </c>
      <c r="U43" s="74" t="s">
        <v>116</v>
      </c>
      <c r="V43" s="5">
        <v>46.25</v>
      </c>
      <c r="W43" s="5" t="s">
        <v>116</v>
      </c>
      <c r="X43" s="5">
        <v>36.25</v>
      </c>
      <c r="Y43" s="5" t="s">
        <v>117</v>
      </c>
      <c r="Z43" s="5" t="s">
        <v>253</v>
      </c>
      <c r="AA43" s="5"/>
      <c r="AB43" s="5" t="s">
        <v>253</v>
      </c>
      <c r="AC43" s="6"/>
      <c r="AD43" s="5">
        <v>49.62</v>
      </c>
      <c r="AE43" s="6" t="s">
        <v>117</v>
      </c>
      <c r="AF43" s="5" t="s">
        <v>253</v>
      </c>
      <c r="AG43" s="6"/>
      <c r="AH43" s="5" t="s">
        <v>253</v>
      </c>
      <c r="AI43" s="6"/>
      <c r="AJ43" s="5"/>
      <c r="AK43" s="6"/>
      <c r="AL43" s="144" t="s">
        <v>253</v>
      </c>
      <c r="AM43" s="24"/>
      <c r="AN43" s="24"/>
      <c r="AO43" s="24"/>
      <c r="AP43" s="24"/>
      <c r="AQ43" s="24"/>
      <c r="AR43" s="24"/>
      <c r="AS43" s="24"/>
      <c r="AT43" s="24"/>
      <c r="AU43" s="24"/>
      <c r="AV43" s="24"/>
    </row>
    <row r="44" spans="1:48" s="8" customFormat="1">
      <c r="A44" s="2">
        <v>42</v>
      </c>
      <c r="B44" s="58" t="s">
        <v>252</v>
      </c>
      <c r="C44" s="58" t="s">
        <v>191</v>
      </c>
      <c r="D44" s="2" t="s">
        <v>251</v>
      </c>
      <c r="E44" s="24">
        <v>4</v>
      </c>
      <c r="F44" s="45">
        <f>SUM(H44:AM44)-(0+0)</f>
        <v>224.16</v>
      </c>
      <c r="G44" s="47">
        <f>F44/E44</f>
        <v>56.04</v>
      </c>
      <c r="H44" s="5"/>
      <c r="I44" s="5"/>
      <c r="J44" s="5"/>
      <c r="K44" s="5"/>
      <c r="L44" s="5">
        <v>66.48</v>
      </c>
      <c r="M44" s="5" t="s">
        <v>82</v>
      </c>
      <c r="N44" s="5" t="s">
        <v>253</v>
      </c>
      <c r="O44" s="5"/>
      <c r="P44" s="5"/>
      <c r="Q44" s="5"/>
      <c r="R44" s="5" t="s">
        <v>253</v>
      </c>
      <c r="S44" s="5"/>
      <c r="T44" s="5" t="s">
        <v>253</v>
      </c>
      <c r="U44" s="5"/>
      <c r="V44" s="5" t="s">
        <v>253</v>
      </c>
      <c r="W44" s="5"/>
      <c r="X44" s="5">
        <v>59.38</v>
      </c>
      <c r="Y44" s="5" t="s">
        <v>82</v>
      </c>
      <c r="Z44" s="5">
        <v>44.7</v>
      </c>
      <c r="AA44" s="5" t="s">
        <v>82</v>
      </c>
      <c r="AB44" s="5" t="s">
        <v>253</v>
      </c>
      <c r="AC44" s="6"/>
      <c r="AD44" s="5">
        <v>53.6</v>
      </c>
      <c r="AE44" s="6" t="s">
        <v>30</v>
      </c>
      <c r="AF44" s="5" t="s">
        <v>253</v>
      </c>
      <c r="AG44" s="6"/>
      <c r="AH44" s="13" t="s">
        <v>253</v>
      </c>
      <c r="AI44" s="24"/>
      <c r="AJ44" s="5"/>
      <c r="AK44" s="6"/>
      <c r="AL44" s="144" t="s">
        <v>253</v>
      </c>
      <c r="AM44" s="24"/>
      <c r="AN44" s="24"/>
      <c r="AO44" s="24"/>
      <c r="AP44" s="24"/>
      <c r="AQ44" s="24"/>
      <c r="AR44" s="24"/>
      <c r="AS44" s="24"/>
      <c r="AT44" s="24"/>
      <c r="AU44" s="24"/>
      <c r="AV44" s="24"/>
    </row>
    <row r="45" spans="1:48" s="8" customFormat="1">
      <c r="A45" s="2">
        <v>43</v>
      </c>
      <c r="B45" s="61" t="s">
        <v>80</v>
      </c>
      <c r="C45" s="61" t="s">
        <v>174</v>
      </c>
      <c r="D45" s="79" t="s">
        <v>180</v>
      </c>
      <c r="E45" s="9">
        <v>4</v>
      </c>
      <c r="F45" s="45">
        <f>SUM(H45:AM45)-(H45+N45+T45+Z45+AB45+AL45)</f>
        <v>218.32999999999998</v>
      </c>
      <c r="G45" s="47">
        <f>F45/E45</f>
        <v>54.582499999999996</v>
      </c>
      <c r="H45" s="74">
        <v>49.74</v>
      </c>
      <c r="I45" s="74" t="s">
        <v>181</v>
      </c>
      <c r="J45" s="12">
        <v>57.39</v>
      </c>
      <c r="K45" s="12" t="s">
        <v>181</v>
      </c>
      <c r="L45" s="4"/>
      <c r="M45" s="4"/>
      <c r="N45" s="74">
        <v>36.14</v>
      </c>
      <c r="O45" s="98" t="s">
        <v>181</v>
      </c>
      <c r="P45" s="13">
        <v>50.32</v>
      </c>
      <c r="Q45" s="24" t="s">
        <v>44</v>
      </c>
      <c r="R45" s="5">
        <v>53.8</v>
      </c>
      <c r="S45" s="24" t="s">
        <v>181</v>
      </c>
      <c r="T45" s="76">
        <v>46.97</v>
      </c>
      <c r="U45" s="75" t="s">
        <v>181</v>
      </c>
      <c r="V45" s="24" t="s">
        <v>253</v>
      </c>
      <c r="W45" s="24"/>
      <c r="X45" s="13" t="s">
        <v>253</v>
      </c>
      <c r="Y45" s="24"/>
      <c r="Z45" s="76">
        <v>50.19</v>
      </c>
      <c r="AA45" s="75" t="s">
        <v>181</v>
      </c>
      <c r="AB45" s="76">
        <v>53.39</v>
      </c>
      <c r="AC45" s="75" t="s">
        <v>181</v>
      </c>
      <c r="AD45" s="13" t="s">
        <v>253</v>
      </c>
      <c r="AE45" s="24"/>
      <c r="AF45" s="13" t="s">
        <v>253</v>
      </c>
      <c r="AG45" s="24"/>
      <c r="AH45" s="13" t="s">
        <v>253</v>
      </c>
      <c r="AI45" s="24"/>
      <c r="AJ45" s="13">
        <v>56.82</v>
      </c>
      <c r="AK45" s="24" t="s">
        <v>181</v>
      </c>
      <c r="AL45" s="147">
        <v>48.18</v>
      </c>
      <c r="AM45" s="75" t="s">
        <v>181</v>
      </c>
      <c r="AN45" s="24"/>
      <c r="AO45" s="24"/>
      <c r="AP45" s="24"/>
      <c r="AQ45" s="24"/>
      <c r="AR45" s="24"/>
      <c r="AS45" s="24"/>
      <c r="AT45" s="24"/>
      <c r="AU45" s="24"/>
      <c r="AV45" s="24"/>
    </row>
    <row r="46" spans="1:48" s="8" customFormat="1">
      <c r="A46" s="2">
        <v>44</v>
      </c>
      <c r="B46" s="8" t="s">
        <v>155</v>
      </c>
      <c r="C46" s="8" t="s">
        <v>99</v>
      </c>
      <c r="D46" s="8" t="s">
        <v>300</v>
      </c>
      <c r="E46" s="24">
        <v>4</v>
      </c>
      <c r="F46" s="45">
        <f>SUM(H46:AM46)-(0+0)</f>
        <v>212.39000000000001</v>
      </c>
      <c r="G46" s="47">
        <f>F46/E46</f>
        <v>53.097500000000004</v>
      </c>
      <c r="V46" s="11">
        <v>60.42</v>
      </c>
      <c r="W46" s="8" t="s">
        <v>44</v>
      </c>
      <c r="X46" s="8" t="s">
        <v>253</v>
      </c>
      <c r="Z46" s="11">
        <v>44.89</v>
      </c>
      <c r="AA46" s="8" t="s">
        <v>324</v>
      </c>
      <c r="AB46" s="8" t="s">
        <v>253</v>
      </c>
      <c r="AD46" s="8">
        <v>57.77</v>
      </c>
      <c r="AE46" s="24" t="s">
        <v>48</v>
      </c>
      <c r="AF46" s="24" t="s">
        <v>253</v>
      </c>
      <c r="AH46" s="13">
        <v>49.31</v>
      </c>
      <c r="AI46" s="8" t="s">
        <v>44</v>
      </c>
      <c r="AL46" s="145" t="s">
        <v>253</v>
      </c>
      <c r="AN46" s="24"/>
      <c r="AO46" s="24"/>
      <c r="AP46" s="24"/>
      <c r="AQ46" s="24"/>
      <c r="AR46" s="24"/>
      <c r="AS46" s="24"/>
      <c r="AT46" s="24"/>
      <c r="AU46" s="24"/>
      <c r="AV46" s="24"/>
    </row>
    <row r="47" spans="1:48" s="8" customFormat="1">
      <c r="A47" s="2">
        <v>45</v>
      </c>
      <c r="B47" s="61" t="s">
        <v>157</v>
      </c>
      <c r="C47" s="61" t="s">
        <v>158</v>
      </c>
      <c r="D47" s="79" t="s">
        <v>91</v>
      </c>
      <c r="E47" s="9">
        <v>3</v>
      </c>
      <c r="F47" s="45">
        <f>SUM(H47:AM47)-(J47+N47+R47++AH47+AJ47)</f>
        <v>198.87000000000003</v>
      </c>
      <c r="G47" s="47">
        <f>F47/E47</f>
        <v>66.290000000000006</v>
      </c>
      <c r="H47" s="5">
        <v>54.69</v>
      </c>
      <c r="I47" s="5" t="s">
        <v>239</v>
      </c>
      <c r="J47" s="74">
        <v>39.58</v>
      </c>
      <c r="K47" s="74" t="s">
        <v>239</v>
      </c>
      <c r="L47" s="5"/>
      <c r="M47" s="5"/>
      <c r="N47" s="74">
        <v>36.04</v>
      </c>
      <c r="O47" s="74" t="s">
        <v>239</v>
      </c>
      <c r="P47" s="5">
        <v>50</v>
      </c>
      <c r="Q47" s="5" t="s">
        <v>239</v>
      </c>
      <c r="R47" s="74">
        <v>38.659999999999997</v>
      </c>
      <c r="S47" s="74" t="s">
        <v>239</v>
      </c>
      <c r="T47" s="74">
        <v>44.7</v>
      </c>
      <c r="U47" s="74" t="s">
        <v>239</v>
      </c>
      <c r="V47" s="5" t="s">
        <v>253</v>
      </c>
      <c r="W47" s="5"/>
      <c r="X47" s="5" t="s">
        <v>253</v>
      </c>
      <c r="Y47" s="5"/>
      <c r="Z47" s="5" t="s">
        <v>253</v>
      </c>
      <c r="AA47" s="5"/>
      <c r="AB47" s="5" t="s">
        <v>253</v>
      </c>
      <c r="AC47" s="6"/>
      <c r="AD47" s="5" t="s">
        <v>253</v>
      </c>
      <c r="AE47" s="6"/>
      <c r="AF47" s="5" t="s">
        <v>253</v>
      </c>
      <c r="AG47" s="6"/>
      <c r="AH47" s="74">
        <v>43.06</v>
      </c>
      <c r="AI47" s="98" t="s">
        <v>239</v>
      </c>
      <c r="AJ47" s="74">
        <v>30.87</v>
      </c>
      <c r="AK47" s="98" t="s">
        <v>239</v>
      </c>
      <c r="AL47" s="144">
        <v>49.48</v>
      </c>
      <c r="AM47" s="24" t="s">
        <v>239</v>
      </c>
      <c r="AN47" s="24"/>
      <c r="AO47" s="24"/>
      <c r="AP47" s="24"/>
      <c r="AQ47" s="24"/>
      <c r="AR47" s="24"/>
      <c r="AS47" s="24"/>
      <c r="AT47" s="24"/>
      <c r="AU47" s="24"/>
      <c r="AV47" s="24"/>
    </row>
    <row r="48" spans="1:48" s="8" customFormat="1">
      <c r="A48" s="2">
        <v>46</v>
      </c>
      <c r="B48" s="61" t="s">
        <v>96</v>
      </c>
      <c r="C48" s="61" t="s">
        <v>111</v>
      </c>
      <c r="D48" s="79" t="s">
        <v>22</v>
      </c>
      <c r="E48" s="24">
        <v>3</v>
      </c>
      <c r="F48" s="45">
        <f>SUM(H48:AM48)-(0+0)</f>
        <v>197.07999999999998</v>
      </c>
      <c r="G48" s="47">
        <f>F48/E48</f>
        <v>65.693333333333328</v>
      </c>
      <c r="H48" s="5"/>
      <c r="I48" s="5"/>
      <c r="J48" s="5"/>
      <c r="K48" s="5"/>
      <c r="L48" s="5"/>
      <c r="M48" s="5"/>
      <c r="N48" s="5"/>
      <c r="O48" s="5"/>
      <c r="P48" s="24"/>
      <c r="Q48" s="24"/>
      <c r="R48" s="13">
        <v>62.04</v>
      </c>
      <c r="S48" s="24" t="s">
        <v>13</v>
      </c>
      <c r="T48" s="24" t="s">
        <v>253</v>
      </c>
      <c r="U48" s="24"/>
      <c r="V48" s="24" t="s">
        <v>253</v>
      </c>
      <c r="W48" s="24"/>
      <c r="X48" s="13" t="s">
        <v>253</v>
      </c>
      <c r="Y48" s="24"/>
      <c r="Z48" s="13">
        <v>68.56</v>
      </c>
      <c r="AA48" s="24" t="s">
        <v>13</v>
      </c>
      <c r="AB48" s="24" t="s">
        <v>253</v>
      </c>
      <c r="AC48" s="24"/>
      <c r="AD48" s="24">
        <v>66.48</v>
      </c>
      <c r="AE48" s="24" t="s">
        <v>13</v>
      </c>
      <c r="AF48" s="13" t="s">
        <v>253</v>
      </c>
      <c r="AG48" s="24"/>
      <c r="AH48" s="13" t="s">
        <v>253</v>
      </c>
      <c r="AI48" s="24"/>
      <c r="AJ48" s="13"/>
      <c r="AK48" s="24"/>
      <c r="AL48" s="144" t="s">
        <v>253</v>
      </c>
      <c r="AM48" s="24"/>
      <c r="AN48" s="24"/>
      <c r="AO48" s="24"/>
      <c r="AP48" s="24"/>
      <c r="AQ48" s="24"/>
      <c r="AR48" s="24"/>
      <c r="AS48" s="24"/>
      <c r="AT48" s="24"/>
      <c r="AU48" s="24"/>
      <c r="AV48" s="24"/>
    </row>
    <row r="49" spans="1:48" s="8" customFormat="1">
      <c r="A49" s="2">
        <v>47</v>
      </c>
      <c r="B49" s="61" t="s">
        <v>129</v>
      </c>
      <c r="C49" s="61" t="s">
        <v>130</v>
      </c>
      <c r="D49" s="79" t="s">
        <v>38</v>
      </c>
      <c r="E49" s="9">
        <v>4</v>
      </c>
      <c r="F49" s="45">
        <f>SUM(H49:AM49)-(0+0)</f>
        <v>188.64999999999998</v>
      </c>
      <c r="G49" s="47">
        <f>F49/E49</f>
        <v>47.162499999999994</v>
      </c>
      <c r="H49" s="24"/>
      <c r="I49" s="24"/>
      <c r="J49" s="24"/>
      <c r="K49" s="24"/>
      <c r="L49" s="24"/>
      <c r="M49" s="24"/>
      <c r="N49" s="13">
        <v>49.38</v>
      </c>
      <c r="O49" s="24" t="s">
        <v>33</v>
      </c>
      <c r="P49" s="5">
        <v>42.56</v>
      </c>
      <c r="Q49" s="5" t="s">
        <v>33</v>
      </c>
      <c r="R49" s="5">
        <v>57.32</v>
      </c>
      <c r="S49" s="5" t="s">
        <v>30</v>
      </c>
      <c r="T49" s="5" t="s">
        <v>253</v>
      </c>
      <c r="U49" s="5"/>
      <c r="V49" s="5" t="s">
        <v>253</v>
      </c>
      <c r="W49" s="5"/>
      <c r="X49" s="5" t="s">
        <v>253</v>
      </c>
      <c r="Y49" s="5"/>
      <c r="Z49" s="5">
        <v>39.39</v>
      </c>
      <c r="AA49" s="5" t="s">
        <v>33</v>
      </c>
      <c r="AB49" s="5" t="s">
        <v>253</v>
      </c>
      <c r="AC49" s="6"/>
      <c r="AD49" s="5" t="s">
        <v>253</v>
      </c>
      <c r="AE49" s="6"/>
      <c r="AF49" s="5" t="s">
        <v>253</v>
      </c>
      <c r="AG49" s="6"/>
      <c r="AH49" s="5" t="s">
        <v>253</v>
      </c>
      <c r="AI49" s="6"/>
      <c r="AJ49" s="5"/>
      <c r="AK49" s="6"/>
      <c r="AL49" s="144" t="s">
        <v>253</v>
      </c>
      <c r="AM49" s="24"/>
      <c r="AN49" s="24"/>
      <c r="AO49" s="24"/>
      <c r="AP49" s="24"/>
      <c r="AQ49" s="24"/>
      <c r="AR49" s="24"/>
      <c r="AS49" s="24"/>
      <c r="AT49" s="24"/>
      <c r="AU49" s="24"/>
      <c r="AV49" s="24"/>
    </row>
    <row r="50" spans="1:48" s="8" customFormat="1">
      <c r="A50" s="2">
        <v>48</v>
      </c>
      <c r="B50" s="8" t="s">
        <v>233</v>
      </c>
      <c r="C50" s="8" t="s">
        <v>132</v>
      </c>
      <c r="D50" s="8" t="s">
        <v>234</v>
      </c>
      <c r="E50" s="24">
        <v>3</v>
      </c>
      <c r="F50" s="45">
        <f>SUM(H50:AM50)-(0+0)</f>
        <v>178.14000000000001</v>
      </c>
      <c r="G50" s="47">
        <f>F50/E50</f>
        <v>59.38</v>
      </c>
      <c r="AD50" s="8">
        <v>59.28</v>
      </c>
      <c r="AE50" s="8" t="s">
        <v>329</v>
      </c>
      <c r="AF50" s="24" t="s">
        <v>253</v>
      </c>
      <c r="AH50" s="13">
        <v>68.290000000000006</v>
      </c>
      <c r="AI50" s="8" t="s">
        <v>329</v>
      </c>
      <c r="AJ50" s="11">
        <v>50.57</v>
      </c>
      <c r="AK50" s="8" t="s">
        <v>329</v>
      </c>
      <c r="AL50" s="145" t="s">
        <v>253</v>
      </c>
      <c r="AN50" s="24"/>
      <c r="AO50" s="24"/>
      <c r="AP50" s="24"/>
      <c r="AQ50" s="24"/>
      <c r="AR50" s="24"/>
      <c r="AS50" s="24"/>
      <c r="AT50" s="24"/>
      <c r="AU50" s="24"/>
      <c r="AV50" s="24"/>
    </row>
    <row r="51" spans="1:48" s="8" customFormat="1">
      <c r="A51" s="2">
        <v>49</v>
      </c>
      <c r="B51" s="8" t="s">
        <v>326</v>
      </c>
      <c r="C51" s="8" t="s">
        <v>236</v>
      </c>
      <c r="D51" s="8" t="s">
        <v>329</v>
      </c>
      <c r="E51" s="24">
        <v>3</v>
      </c>
      <c r="F51" s="45">
        <f>SUM(H51:AM51)-(0+0)</f>
        <v>178.14000000000001</v>
      </c>
      <c r="G51" s="47">
        <f>F51/E51</f>
        <v>59.38</v>
      </c>
      <c r="AD51" s="8">
        <v>59.28</v>
      </c>
      <c r="AE51" s="8" t="s">
        <v>234</v>
      </c>
      <c r="AF51" s="24" t="s">
        <v>253</v>
      </c>
      <c r="AH51" s="13">
        <v>68.290000000000006</v>
      </c>
      <c r="AI51" s="8" t="s">
        <v>234</v>
      </c>
      <c r="AJ51" s="11">
        <v>50.57</v>
      </c>
      <c r="AK51" s="8" t="s">
        <v>234</v>
      </c>
      <c r="AL51" s="145" t="s">
        <v>253</v>
      </c>
      <c r="AN51" s="24"/>
      <c r="AO51" s="24"/>
      <c r="AP51" s="24"/>
      <c r="AQ51" s="24"/>
      <c r="AR51" s="24"/>
      <c r="AS51" s="24"/>
      <c r="AT51" s="24"/>
      <c r="AU51" s="24"/>
      <c r="AV51" s="24"/>
    </row>
    <row r="52" spans="1:48" s="8" customFormat="1">
      <c r="A52" s="2">
        <v>50</v>
      </c>
      <c r="B52" s="8" t="s">
        <v>316</v>
      </c>
      <c r="C52" s="8" t="s">
        <v>314</v>
      </c>
      <c r="D52" s="8" t="s">
        <v>320</v>
      </c>
      <c r="E52" s="24">
        <v>2</v>
      </c>
      <c r="F52" s="45">
        <f>SUM(H52:AM52)-(0+0)</f>
        <v>173.96</v>
      </c>
      <c r="G52" s="47">
        <f>F52/E52</f>
        <v>86.98</v>
      </c>
      <c r="Z52" s="11">
        <v>53.41</v>
      </c>
      <c r="AA52" s="8" t="s">
        <v>321</v>
      </c>
      <c r="AB52" s="13" t="s">
        <v>253</v>
      </c>
      <c r="AF52" s="24" t="s">
        <v>253</v>
      </c>
      <c r="AH52" s="13" t="s">
        <v>253</v>
      </c>
      <c r="AJ52" s="11">
        <v>59.09</v>
      </c>
      <c r="AK52" s="8" t="s">
        <v>172</v>
      </c>
      <c r="AL52" s="145">
        <v>61.46</v>
      </c>
      <c r="AM52" s="8" t="s">
        <v>82</v>
      </c>
      <c r="AN52" s="24"/>
      <c r="AO52" s="24"/>
      <c r="AP52" s="24"/>
      <c r="AQ52" s="24"/>
      <c r="AR52" s="24"/>
      <c r="AS52" s="24"/>
      <c r="AT52" s="24"/>
      <c r="AU52" s="24"/>
      <c r="AV52" s="24"/>
    </row>
    <row r="53" spans="1:48" s="8" customFormat="1">
      <c r="A53" s="2">
        <v>51</v>
      </c>
      <c r="B53" s="61" t="s">
        <v>182</v>
      </c>
      <c r="C53" s="61" t="s">
        <v>183</v>
      </c>
      <c r="D53" s="79" t="s">
        <v>181</v>
      </c>
      <c r="E53" s="9">
        <v>3</v>
      </c>
      <c r="F53" s="45">
        <f>SUM(H53:AM53)-(H53+N53+T53+Z53+AB53+AL53)</f>
        <v>167.99999999999994</v>
      </c>
      <c r="G53" s="47">
        <f>F53/E53</f>
        <v>55.999999999999979</v>
      </c>
      <c r="H53" s="74">
        <v>49.74</v>
      </c>
      <c r="I53" s="74" t="s">
        <v>180</v>
      </c>
      <c r="J53" s="5">
        <v>57.39</v>
      </c>
      <c r="K53" s="5" t="s">
        <v>180</v>
      </c>
      <c r="L53" s="5"/>
      <c r="M53" s="5"/>
      <c r="N53" s="74">
        <v>36.14</v>
      </c>
      <c r="O53" s="74" t="s">
        <v>180</v>
      </c>
      <c r="P53" s="5"/>
      <c r="Q53" s="5"/>
      <c r="R53" s="16">
        <v>53.79</v>
      </c>
      <c r="S53" s="16" t="s">
        <v>180</v>
      </c>
      <c r="T53" s="74">
        <v>46.97</v>
      </c>
      <c r="U53" s="74" t="s">
        <v>180</v>
      </c>
      <c r="V53" s="5" t="s">
        <v>253</v>
      </c>
      <c r="W53" s="5"/>
      <c r="X53" s="5" t="s">
        <v>253</v>
      </c>
      <c r="Y53" s="5"/>
      <c r="Z53" s="74">
        <v>50.19</v>
      </c>
      <c r="AA53" s="74" t="s">
        <v>180</v>
      </c>
      <c r="AB53" s="74">
        <v>53.39</v>
      </c>
      <c r="AC53" s="98" t="s">
        <v>180</v>
      </c>
      <c r="AD53" s="5" t="s">
        <v>253</v>
      </c>
      <c r="AE53" s="6"/>
      <c r="AF53" s="5" t="s">
        <v>253</v>
      </c>
      <c r="AG53" s="6"/>
      <c r="AH53" s="5" t="s">
        <v>253</v>
      </c>
      <c r="AI53" s="6"/>
      <c r="AJ53" s="5">
        <v>56.82</v>
      </c>
      <c r="AK53" s="6" t="s">
        <v>180</v>
      </c>
      <c r="AL53" s="147">
        <v>48.18</v>
      </c>
      <c r="AM53" s="75" t="s">
        <v>180</v>
      </c>
      <c r="AN53" s="24"/>
      <c r="AO53" s="24"/>
      <c r="AP53" s="24"/>
      <c r="AQ53" s="24"/>
      <c r="AR53" s="24"/>
      <c r="AS53" s="24"/>
      <c r="AT53" s="24"/>
      <c r="AU53" s="24"/>
      <c r="AV53" s="24"/>
    </row>
    <row r="54" spans="1:48" s="8" customFormat="1">
      <c r="A54" s="2">
        <v>52</v>
      </c>
      <c r="B54" s="61" t="s">
        <v>140</v>
      </c>
      <c r="C54" s="61" t="s">
        <v>161</v>
      </c>
      <c r="D54" s="79" t="s">
        <v>83</v>
      </c>
      <c r="E54" s="24">
        <v>4</v>
      </c>
      <c r="F54" s="45">
        <f>SUM(H54:AM54)-(0+0)</f>
        <v>166.93</v>
      </c>
      <c r="G54" s="47">
        <f>F54/E54</f>
        <v>41.732500000000002</v>
      </c>
      <c r="H54" s="12">
        <v>48.96</v>
      </c>
      <c r="I54" s="12" t="s">
        <v>48</v>
      </c>
      <c r="J54" s="5">
        <v>55.47</v>
      </c>
      <c r="K54" s="5" t="s">
        <v>48</v>
      </c>
      <c r="L54" s="5"/>
      <c r="M54" s="5"/>
      <c r="N54" s="5">
        <v>62.5</v>
      </c>
      <c r="O54" s="5" t="s">
        <v>43</v>
      </c>
      <c r="P54" s="5"/>
      <c r="Q54" s="5"/>
      <c r="R54" s="16" t="s">
        <v>253</v>
      </c>
      <c r="S54" s="16"/>
      <c r="T54" s="5" t="s">
        <v>253</v>
      </c>
      <c r="U54" s="5"/>
      <c r="V54" s="5" t="s">
        <v>253</v>
      </c>
      <c r="W54" s="5"/>
      <c r="X54" s="5" t="s">
        <v>253</v>
      </c>
      <c r="Y54" s="5"/>
      <c r="Z54" s="5" t="s">
        <v>253</v>
      </c>
      <c r="AA54" s="5"/>
      <c r="AB54" s="5" t="s">
        <v>253</v>
      </c>
      <c r="AC54" s="6"/>
      <c r="AD54" s="5" t="s">
        <v>253</v>
      </c>
      <c r="AE54" s="6"/>
      <c r="AF54" s="5" t="s">
        <v>253</v>
      </c>
      <c r="AG54" s="6"/>
      <c r="AH54" s="5" t="s">
        <v>253</v>
      </c>
      <c r="AI54" s="6"/>
      <c r="AJ54" s="5"/>
      <c r="AK54" s="6"/>
      <c r="AL54" s="144" t="s">
        <v>253</v>
      </c>
      <c r="AM54" s="24"/>
      <c r="AN54" s="24"/>
      <c r="AO54" s="24"/>
      <c r="AP54" s="24"/>
      <c r="AQ54" s="24"/>
      <c r="AR54" s="24"/>
      <c r="AS54" s="24"/>
      <c r="AT54" s="24"/>
      <c r="AU54" s="24"/>
      <c r="AV54" s="24"/>
    </row>
    <row r="55" spans="1:48" s="8" customFormat="1">
      <c r="A55" s="2">
        <v>53</v>
      </c>
      <c r="B55" s="61" t="s">
        <v>96</v>
      </c>
      <c r="C55" s="61" t="s">
        <v>97</v>
      </c>
      <c r="D55" s="79" t="s">
        <v>71</v>
      </c>
      <c r="E55" s="9">
        <v>4</v>
      </c>
      <c r="F55" s="45">
        <f>SUM(H55:AM55)-(AD55+AH55)</f>
        <v>165.64000000000001</v>
      </c>
      <c r="G55" s="47">
        <f>F55/E55</f>
        <v>41.410000000000004</v>
      </c>
      <c r="H55" s="12">
        <v>30.47</v>
      </c>
      <c r="I55" s="12" t="s">
        <v>65</v>
      </c>
      <c r="J55" s="5"/>
      <c r="K55" s="5"/>
      <c r="L55" s="5"/>
      <c r="M55" s="5"/>
      <c r="N55" s="5" t="s">
        <v>253</v>
      </c>
      <c r="O55" s="5"/>
      <c r="P55" s="5"/>
      <c r="Q55" s="5"/>
      <c r="R55" s="16" t="s">
        <v>253</v>
      </c>
      <c r="S55" s="16"/>
      <c r="T55" s="5" t="s">
        <v>253</v>
      </c>
      <c r="U55" s="5"/>
      <c r="V55" s="5">
        <v>44.38</v>
      </c>
      <c r="W55" s="5" t="s">
        <v>303</v>
      </c>
      <c r="X55" s="5">
        <v>44.77</v>
      </c>
      <c r="Y55" s="5" t="s">
        <v>303</v>
      </c>
      <c r="Z55" s="5">
        <v>46.02</v>
      </c>
      <c r="AA55" s="5" t="s">
        <v>303</v>
      </c>
      <c r="AB55" s="5" t="s">
        <v>253</v>
      </c>
      <c r="AC55" s="6"/>
      <c r="AD55" s="74">
        <v>39.770000000000003</v>
      </c>
      <c r="AE55" s="98" t="s">
        <v>303</v>
      </c>
      <c r="AF55" s="5" t="s">
        <v>253</v>
      </c>
      <c r="AG55" s="6"/>
      <c r="AH55" s="74">
        <v>42.82</v>
      </c>
      <c r="AI55" s="98" t="s">
        <v>303</v>
      </c>
      <c r="AJ55" s="5"/>
      <c r="AK55" s="6"/>
      <c r="AL55" s="144" t="s">
        <v>253</v>
      </c>
      <c r="AM55" s="24"/>
      <c r="AN55" s="24"/>
      <c r="AO55" s="24"/>
      <c r="AP55" s="24"/>
      <c r="AQ55" s="24"/>
      <c r="AR55" s="24"/>
      <c r="AS55" s="24"/>
      <c r="AT55" s="24"/>
      <c r="AU55" s="24"/>
      <c r="AV55" s="24"/>
    </row>
    <row r="56" spans="1:48" s="8" customFormat="1">
      <c r="A56" s="2">
        <v>54</v>
      </c>
      <c r="B56" s="61" t="s">
        <v>185</v>
      </c>
      <c r="C56" s="61" t="s">
        <v>97</v>
      </c>
      <c r="D56" s="79" t="s">
        <v>186</v>
      </c>
      <c r="E56" s="24">
        <v>3</v>
      </c>
      <c r="F56" s="45">
        <f>SUM(H56:AM56)-(J56+L56+N56+V56+X56+Z56+AB56+AD56+T56+AH56+AJ56)</f>
        <v>160.75999999999988</v>
      </c>
      <c r="G56" s="47">
        <f>F56/E56</f>
        <v>53.586666666666623</v>
      </c>
      <c r="H56" s="5"/>
      <c r="I56" s="5"/>
      <c r="J56" s="74">
        <v>46.09</v>
      </c>
      <c r="K56" s="74" t="s">
        <v>187</v>
      </c>
      <c r="L56" s="74">
        <v>42.19</v>
      </c>
      <c r="M56" s="74" t="s">
        <v>187</v>
      </c>
      <c r="N56" s="74">
        <v>43.18</v>
      </c>
      <c r="O56" s="74" t="s">
        <v>187</v>
      </c>
      <c r="P56" s="12">
        <v>52.98</v>
      </c>
      <c r="Q56" s="4" t="s">
        <v>187</v>
      </c>
      <c r="R56" s="73">
        <v>54.8</v>
      </c>
      <c r="S56" s="72" t="s">
        <v>187</v>
      </c>
      <c r="T56" s="74">
        <v>46.28</v>
      </c>
      <c r="U56" s="98" t="s">
        <v>187</v>
      </c>
      <c r="V56" s="74">
        <v>46.04</v>
      </c>
      <c r="W56" s="98" t="s">
        <v>87</v>
      </c>
      <c r="X56" s="74">
        <v>42.92</v>
      </c>
      <c r="Y56" s="98" t="s">
        <v>187</v>
      </c>
      <c r="Z56" s="74">
        <v>44.13</v>
      </c>
      <c r="AA56" s="98" t="s">
        <v>187</v>
      </c>
      <c r="AB56" s="74">
        <v>45.57</v>
      </c>
      <c r="AC56" s="98" t="s">
        <v>187</v>
      </c>
      <c r="AD56" s="4">
        <v>43.94</v>
      </c>
      <c r="AE56" s="4" t="s">
        <v>187</v>
      </c>
      <c r="AF56" s="12">
        <v>52.98</v>
      </c>
      <c r="AG56" s="4" t="s">
        <v>187</v>
      </c>
      <c r="AH56" s="74">
        <v>40.049999999999997</v>
      </c>
      <c r="AI56" s="98" t="s">
        <v>187</v>
      </c>
      <c r="AJ56" s="74">
        <v>41.67</v>
      </c>
      <c r="AK56" s="98" t="s">
        <v>187</v>
      </c>
      <c r="AL56" s="144" t="s">
        <v>253</v>
      </c>
      <c r="AM56" s="24"/>
      <c r="AN56" s="24"/>
      <c r="AO56" s="24"/>
      <c r="AP56" s="24"/>
      <c r="AQ56" s="24"/>
      <c r="AR56" s="24"/>
      <c r="AS56" s="24"/>
      <c r="AT56" s="24"/>
      <c r="AU56" s="24"/>
      <c r="AV56" s="24"/>
    </row>
    <row r="57" spans="1:48" s="8" customFormat="1">
      <c r="A57" s="2">
        <v>55</v>
      </c>
      <c r="B57" s="61" t="s">
        <v>185</v>
      </c>
      <c r="C57" s="61" t="s">
        <v>188</v>
      </c>
      <c r="D57" s="79" t="s">
        <v>187</v>
      </c>
      <c r="E57" s="9">
        <v>3</v>
      </c>
      <c r="F57" s="45">
        <f>SUM(H57:AM57)-(J57+L57+N57+V57+X57+Z57+AB57+AD57+T57+AH57+AJ57)</f>
        <v>160.75999999999988</v>
      </c>
      <c r="G57" s="47">
        <f>F57/E57</f>
        <v>53.586666666666623</v>
      </c>
      <c r="H57" s="5"/>
      <c r="I57" s="5"/>
      <c r="J57" s="74">
        <v>46.09</v>
      </c>
      <c r="K57" s="74" t="s">
        <v>186</v>
      </c>
      <c r="L57" s="74">
        <v>42.19</v>
      </c>
      <c r="M57" s="74" t="s">
        <v>186</v>
      </c>
      <c r="N57" s="148">
        <v>43.18</v>
      </c>
      <c r="O57" s="148" t="s">
        <v>186</v>
      </c>
      <c r="P57" s="5">
        <v>52.98</v>
      </c>
      <c r="Q57" s="5" t="s">
        <v>186</v>
      </c>
      <c r="R57" s="16">
        <v>54.8</v>
      </c>
      <c r="S57" s="16" t="s">
        <v>186</v>
      </c>
      <c r="T57" s="5">
        <v>46.28</v>
      </c>
      <c r="U57" s="5" t="s">
        <v>186</v>
      </c>
      <c r="V57" s="74">
        <v>46.04</v>
      </c>
      <c r="W57" s="74" t="s">
        <v>186</v>
      </c>
      <c r="X57" s="74">
        <v>42.92</v>
      </c>
      <c r="Y57" s="74" t="s">
        <v>186</v>
      </c>
      <c r="Z57" s="74">
        <v>44.13</v>
      </c>
      <c r="AA57" s="74" t="s">
        <v>186</v>
      </c>
      <c r="AB57" s="74">
        <v>45.57</v>
      </c>
      <c r="AC57" s="98" t="s">
        <v>186</v>
      </c>
      <c r="AD57" s="5">
        <v>43.94</v>
      </c>
      <c r="AE57" s="6" t="s">
        <v>186</v>
      </c>
      <c r="AF57" s="5">
        <v>52.98</v>
      </c>
      <c r="AG57" s="6" t="s">
        <v>186</v>
      </c>
      <c r="AH57" s="74">
        <v>40.049999999999997</v>
      </c>
      <c r="AI57" s="98" t="s">
        <v>186</v>
      </c>
      <c r="AJ57" s="74">
        <v>41.67</v>
      </c>
      <c r="AK57" s="98" t="s">
        <v>186</v>
      </c>
      <c r="AL57" s="144" t="s">
        <v>253</v>
      </c>
      <c r="AM57" s="24"/>
      <c r="AN57" s="24"/>
      <c r="AO57" s="24"/>
      <c r="AP57" s="24"/>
      <c r="AQ57" s="24"/>
      <c r="AR57" s="24"/>
      <c r="AS57" s="24"/>
      <c r="AT57" s="24"/>
      <c r="AU57" s="24"/>
      <c r="AV57" s="24"/>
    </row>
    <row r="58" spans="1:48" s="8" customFormat="1">
      <c r="A58" s="2">
        <v>56</v>
      </c>
      <c r="B58" s="61" t="s">
        <v>162</v>
      </c>
      <c r="C58" s="61" t="s">
        <v>163</v>
      </c>
      <c r="D58" s="79" t="s">
        <v>86</v>
      </c>
      <c r="E58" s="9">
        <v>3</v>
      </c>
      <c r="F58" s="45">
        <f>SUM(H58:AM58)-(H58+L58+J58+R58+T58+X58+AL58)</f>
        <v>160.63000000000005</v>
      </c>
      <c r="G58" s="47">
        <f>F58/E58</f>
        <v>53.543333333333351</v>
      </c>
      <c r="H58" s="74">
        <v>47.66</v>
      </c>
      <c r="I58" s="74" t="s">
        <v>242</v>
      </c>
      <c r="J58" s="74">
        <v>40.630000000000003</v>
      </c>
      <c r="K58" s="74" t="s">
        <v>242</v>
      </c>
      <c r="L58" s="74">
        <v>40.06</v>
      </c>
      <c r="M58" s="132" t="s">
        <v>242</v>
      </c>
      <c r="N58" s="5">
        <v>52.73</v>
      </c>
      <c r="O58" s="5" t="s">
        <v>242</v>
      </c>
      <c r="P58" s="69"/>
      <c r="Q58" s="5"/>
      <c r="R58" s="74">
        <v>45.37</v>
      </c>
      <c r="S58" s="74" t="s">
        <v>242</v>
      </c>
      <c r="T58" s="74">
        <v>51.03</v>
      </c>
      <c r="U58" s="74" t="s">
        <v>242</v>
      </c>
      <c r="V58" s="5">
        <v>53.54</v>
      </c>
      <c r="W58" s="5" t="s">
        <v>242</v>
      </c>
      <c r="X58" s="74">
        <v>49.58</v>
      </c>
      <c r="Y58" s="74" t="s">
        <v>242</v>
      </c>
      <c r="Z58" s="5" t="s">
        <v>253</v>
      </c>
      <c r="AA58" s="5"/>
      <c r="AB58" s="5" t="s">
        <v>253</v>
      </c>
      <c r="AC58" s="6"/>
      <c r="AD58" s="5" t="s">
        <v>253</v>
      </c>
      <c r="AE58" s="6"/>
      <c r="AF58" s="5" t="s">
        <v>253</v>
      </c>
      <c r="AG58" s="6"/>
      <c r="AH58" s="5" t="s">
        <v>253</v>
      </c>
      <c r="AI58" s="6"/>
      <c r="AJ58" s="5">
        <v>54.36</v>
      </c>
      <c r="AK58" s="6" t="s">
        <v>242</v>
      </c>
      <c r="AL58" s="147">
        <v>51.04</v>
      </c>
      <c r="AM58" s="75" t="s">
        <v>242</v>
      </c>
      <c r="AN58" s="24"/>
      <c r="AO58" s="24"/>
      <c r="AP58" s="24"/>
      <c r="AQ58" s="24"/>
      <c r="AR58" s="24"/>
      <c r="AS58" s="24"/>
      <c r="AT58" s="24"/>
      <c r="AU58" s="24"/>
      <c r="AV58" s="24"/>
    </row>
    <row r="59" spans="1:48" s="8" customFormat="1">
      <c r="A59" s="2">
        <v>57</v>
      </c>
      <c r="B59" s="61" t="s">
        <v>46</v>
      </c>
      <c r="C59" s="61" t="s">
        <v>177</v>
      </c>
      <c r="D59" s="79" t="s">
        <v>178</v>
      </c>
      <c r="E59" s="9">
        <v>3</v>
      </c>
      <c r="F59" s="45">
        <f>SUM(H59:AM59)-(AB59+AD59)</f>
        <v>158.92000000000002</v>
      </c>
      <c r="G59" s="47">
        <f>F59/E59</f>
        <v>52.973333333333336</v>
      </c>
      <c r="H59" s="5"/>
      <c r="I59" s="5"/>
      <c r="J59" s="5"/>
      <c r="K59" s="5"/>
      <c r="L59" s="5"/>
      <c r="M59" s="5"/>
      <c r="N59" s="71"/>
      <c r="O59" s="71"/>
      <c r="P59" s="5"/>
      <c r="Q59" s="5"/>
      <c r="R59" s="5"/>
      <c r="S59" s="5"/>
      <c r="T59" s="5"/>
      <c r="U59" s="5"/>
      <c r="V59" s="5">
        <v>44.79</v>
      </c>
      <c r="W59" s="5" t="s">
        <v>179</v>
      </c>
      <c r="X59" s="5">
        <v>56.36</v>
      </c>
      <c r="Y59" s="5" t="s">
        <v>179</v>
      </c>
      <c r="Z59" s="5">
        <v>57.77</v>
      </c>
      <c r="AA59" s="5" t="s">
        <v>179</v>
      </c>
      <c r="AB59" s="74">
        <v>42.19</v>
      </c>
      <c r="AC59" s="124" t="s">
        <v>179</v>
      </c>
      <c r="AD59" s="74">
        <v>41.86</v>
      </c>
      <c r="AE59" s="124" t="s">
        <v>179</v>
      </c>
      <c r="AF59" s="5" t="s">
        <v>253</v>
      </c>
      <c r="AG59" s="10"/>
      <c r="AH59" s="5" t="s">
        <v>253</v>
      </c>
      <c r="AI59" s="10"/>
      <c r="AJ59" s="5"/>
      <c r="AK59" s="6"/>
      <c r="AL59" s="144" t="s">
        <v>253</v>
      </c>
      <c r="AM59" s="24"/>
      <c r="AN59" s="24"/>
      <c r="AO59" s="24"/>
      <c r="AP59" s="24"/>
      <c r="AQ59" s="24"/>
      <c r="AR59" s="24"/>
      <c r="AS59" s="24"/>
      <c r="AT59" s="24"/>
      <c r="AU59" s="24"/>
      <c r="AV59" s="24"/>
    </row>
    <row r="60" spans="1:48" s="8" customFormat="1">
      <c r="A60" s="2">
        <v>58</v>
      </c>
      <c r="B60" s="61" t="s">
        <v>46</v>
      </c>
      <c r="C60" s="61" t="s">
        <v>99</v>
      </c>
      <c r="D60" s="79" t="s">
        <v>179</v>
      </c>
      <c r="E60" s="24">
        <v>3</v>
      </c>
      <c r="F60" s="45">
        <f>SUM(H60:AM60)-(AB60+AD60)</f>
        <v>158.92000000000002</v>
      </c>
      <c r="G60" s="47">
        <f>F60/E60</f>
        <v>52.973333333333336</v>
      </c>
      <c r="H60" s="5"/>
      <c r="I60" s="5"/>
      <c r="J60" s="5"/>
      <c r="K60" s="5"/>
      <c r="L60" s="5"/>
      <c r="M60" s="5"/>
      <c r="N60" s="5"/>
      <c r="O60" s="5"/>
      <c r="P60" s="4"/>
      <c r="Q60" s="4"/>
      <c r="R60" s="12"/>
      <c r="S60" s="4"/>
      <c r="T60" s="4"/>
      <c r="U60" s="4"/>
      <c r="V60" s="12">
        <v>44.79</v>
      </c>
      <c r="W60" s="4" t="s">
        <v>178</v>
      </c>
      <c r="X60" s="12">
        <v>56.36</v>
      </c>
      <c r="Y60" s="4" t="s">
        <v>178</v>
      </c>
      <c r="Z60" s="12">
        <v>57.77</v>
      </c>
      <c r="AA60" s="4" t="s">
        <v>178</v>
      </c>
      <c r="AB60" s="74">
        <v>42.19</v>
      </c>
      <c r="AC60" s="98" t="s">
        <v>178</v>
      </c>
      <c r="AD60" s="98">
        <v>41.86</v>
      </c>
      <c r="AE60" s="98" t="s">
        <v>178</v>
      </c>
      <c r="AF60" s="12" t="s">
        <v>253</v>
      </c>
      <c r="AG60" s="4"/>
      <c r="AH60" s="12" t="s">
        <v>253</v>
      </c>
      <c r="AI60" s="4"/>
      <c r="AJ60" s="12"/>
      <c r="AK60" s="4"/>
      <c r="AL60" s="144" t="s">
        <v>253</v>
      </c>
      <c r="AM60" s="24"/>
      <c r="AN60" s="24"/>
      <c r="AO60" s="24"/>
      <c r="AP60" s="24"/>
      <c r="AQ60" s="24"/>
      <c r="AR60" s="24"/>
      <c r="AS60" s="24"/>
      <c r="AT60" s="24"/>
      <c r="AU60" s="24"/>
      <c r="AV60" s="24"/>
    </row>
    <row r="61" spans="1:48">
      <c r="A61" s="2">
        <v>59</v>
      </c>
      <c r="B61" s="61" t="s">
        <v>89</v>
      </c>
      <c r="C61" s="61" t="s">
        <v>90</v>
      </c>
      <c r="D61" s="79" t="s">
        <v>72</v>
      </c>
      <c r="E61" s="9">
        <v>3</v>
      </c>
      <c r="F61" s="45">
        <f>SUM(H61:AM61)-(H61+J61+L61+P61+T61+X61+Z61+AB61+AH61+AL61)</f>
        <v>158.01999999999992</v>
      </c>
      <c r="G61" s="47">
        <f>F61/E61</f>
        <v>52.673333333333311</v>
      </c>
      <c r="H61" s="74">
        <v>45.83</v>
      </c>
      <c r="I61" s="74" t="s">
        <v>61</v>
      </c>
      <c r="J61" s="74">
        <v>42.9</v>
      </c>
      <c r="K61" s="74" t="s">
        <v>61</v>
      </c>
      <c r="L61" s="74">
        <v>41.93</v>
      </c>
      <c r="M61" s="74" t="s">
        <v>61</v>
      </c>
      <c r="N61" s="5" t="s">
        <v>253</v>
      </c>
      <c r="O61" s="5"/>
      <c r="P61" s="74">
        <v>41.96</v>
      </c>
      <c r="Q61" s="74" t="s">
        <v>61</v>
      </c>
      <c r="R61" s="5">
        <v>51.39</v>
      </c>
      <c r="S61" s="5" t="s">
        <v>61</v>
      </c>
      <c r="T61" s="74">
        <v>46.21</v>
      </c>
      <c r="U61" s="74" t="s">
        <v>61</v>
      </c>
      <c r="V61" s="5" t="s">
        <v>253</v>
      </c>
      <c r="W61" s="5"/>
      <c r="X61" s="74">
        <v>41.88</v>
      </c>
      <c r="Y61" s="74" t="s">
        <v>61</v>
      </c>
      <c r="Z61" s="74">
        <v>36.93</v>
      </c>
      <c r="AA61" s="74" t="s">
        <v>61</v>
      </c>
      <c r="AB61" s="74">
        <v>47.14</v>
      </c>
      <c r="AC61" s="98" t="s">
        <v>61</v>
      </c>
      <c r="AD61" s="5">
        <v>50.95</v>
      </c>
      <c r="AE61" s="6" t="s">
        <v>61</v>
      </c>
      <c r="AF61" s="5" t="s">
        <v>253</v>
      </c>
      <c r="AG61" s="6"/>
      <c r="AH61" s="74">
        <v>32.869999999999997</v>
      </c>
      <c r="AI61" s="98" t="s">
        <v>61</v>
      </c>
      <c r="AJ61" s="5">
        <v>55.68</v>
      </c>
      <c r="AK61" s="6" t="s">
        <v>61</v>
      </c>
      <c r="AL61" s="108">
        <v>34.64</v>
      </c>
      <c r="AM61" s="109" t="s">
        <v>61</v>
      </c>
      <c r="AN61" s="88"/>
      <c r="AO61" s="88"/>
      <c r="AP61" s="88"/>
      <c r="AQ61" s="88"/>
      <c r="AR61" s="88"/>
      <c r="AS61" s="88"/>
      <c r="AT61" s="88"/>
      <c r="AU61" s="88"/>
      <c r="AV61" s="88"/>
    </row>
    <row r="62" spans="1:48" s="8" customFormat="1">
      <c r="A62" s="2">
        <v>60</v>
      </c>
      <c r="B62" s="61" t="s">
        <v>94</v>
      </c>
      <c r="C62" s="61" t="s">
        <v>95</v>
      </c>
      <c r="D62" s="79" t="s">
        <v>61</v>
      </c>
      <c r="E62" s="9">
        <v>3</v>
      </c>
      <c r="F62" s="45">
        <f>SUM(H62:AM62)-(H62+J62+L62+P62+T62+X62+Z62+AB62+AH62+AL62)</f>
        <v>158.01999999999992</v>
      </c>
      <c r="G62" s="47">
        <f>F62/E62</f>
        <v>52.673333333333311</v>
      </c>
      <c r="H62" s="74">
        <v>45.83</v>
      </c>
      <c r="I62" s="74" t="s">
        <v>72</v>
      </c>
      <c r="J62" s="74">
        <v>42.9</v>
      </c>
      <c r="K62" s="74" t="s">
        <v>72</v>
      </c>
      <c r="L62" s="74">
        <v>41.93</v>
      </c>
      <c r="M62" s="74" t="s">
        <v>72</v>
      </c>
      <c r="N62" s="5" t="s">
        <v>253</v>
      </c>
      <c r="O62" s="5"/>
      <c r="P62" s="74">
        <v>41.96</v>
      </c>
      <c r="Q62" s="74" t="s">
        <v>72</v>
      </c>
      <c r="R62" s="5">
        <v>51.39</v>
      </c>
      <c r="S62" s="5" t="s">
        <v>72</v>
      </c>
      <c r="T62" s="74">
        <v>46.21</v>
      </c>
      <c r="U62" s="74" t="s">
        <v>72</v>
      </c>
      <c r="V62" s="5" t="s">
        <v>253</v>
      </c>
      <c r="W62" s="5"/>
      <c r="X62" s="74">
        <v>41.88</v>
      </c>
      <c r="Y62" s="74" t="s">
        <v>72</v>
      </c>
      <c r="Z62" s="74">
        <v>36.93</v>
      </c>
      <c r="AA62" s="74" t="s">
        <v>72</v>
      </c>
      <c r="AB62" s="74">
        <v>47.14</v>
      </c>
      <c r="AC62" s="98" t="s">
        <v>72</v>
      </c>
      <c r="AD62" s="5">
        <v>50.95</v>
      </c>
      <c r="AE62" s="6" t="s">
        <v>72</v>
      </c>
      <c r="AF62" s="5" t="s">
        <v>253</v>
      </c>
      <c r="AG62" s="6"/>
      <c r="AH62" s="74">
        <v>32.869999999999997</v>
      </c>
      <c r="AI62" s="98" t="s">
        <v>72</v>
      </c>
      <c r="AJ62" s="5">
        <v>55.68</v>
      </c>
      <c r="AK62" s="6" t="s">
        <v>72</v>
      </c>
      <c r="AL62" s="147">
        <v>34.64</v>
      </c>
      <c r="AM62" s="75" t="s">
        <v>72</v>
      </c>
      <c r="AN62" s="24"/>
      <c r="AO62" s="24"/>
      <c r="AP62" s="24"/>
      <c r="AQ62" s="24"/>
      <c r="AR62" s="24"/>
      <c r="AS62" s="24"/>
      <c r="AT62" s="24"/>
      <c r="AU62" s="24"/>
      <c r="AV62" s="24"/>
    </row>
    <row r="63" spans="1:48" s="8" customFormat="1">
      <c r="A63" s="2">
        <v>61</v>
      </c>
      <c r="B63" s="8" t="s">
        <v>80</v>
      </c>
      <c r="C63" s="61" t="s">
        <v>260</v>
      </c>
      <c r="D63" s="79" t="s">
        <v>262</v>
      </c>
      <c r="E63" s="24">
        <v>2</v>
      </c>
      <c r="F63" s="45">
        <f>SUM(H63:AM63)-(0+0)</f>
        <v>150.61000000000001</v>
      </c>
      <c r="G63" s="47">
        <f>F63/E63</f>
        <v>75.305000000000007</v>
      </c>
      <c r="H63" s="5"/>
      <c r="I63" s="5"/>
      <c r="J63" s="5"/>
      <c r="K63" s="5"/>
      <c r="L63" s="5"/>
      <c r="M63" s="5"/>
      <c r="N63" s="5">
        <v>50.21</v>
      </c>
      <c r="O63" s="5" t="s">
        <v>263</v>
      </c>
      <c r="P63" s="5"/>
      <c r="Q63" s="5"/>
      <c r="R63" s="5" t="s">
        <v>253</v>
      </c>
      <c r="S63" s="5"/>
      <c r="T63" s="5" t="s">
        <v>253</v>
      </c>
      <c r="U63" s="5"/>
      <c r="V63" s="5" t="s">
        <v>253</v>
      </c>
      <c r="W63" s="5"/>
      <c r="X63" s="5">
        <v>54.38</v>
      </c>
      <c r="Y63" s="5" t="s">
        <v>250</v>
      </c>
      <c r="Z63" s="5" t="s">
        <v>253</v>
      </c>
      <c r="AA63" s="5"/>
      <c r="AB63" s="5" t="s">
        <v>253</v>
      </c>
      <c r="AC63" s="6"/>
      <c r="AD63" s="5">
        <v>46.02</v>
      </c>
      <c r="AE63" s="6" t="s">
        <v>172</v>
      </c>
      <c r="AF63" s="5" t="s">
        <v>253</v>
      </c>
      <c r="AG63" s="6"/>
      <c r="AH63" s="5" t="s">
        <v>253</v>
      </c>
      <c r="AI63" s="6"/>
      <c r="AJ63" s="5"/>
      <c r="AK63" s="6"/>
      <c r="AL63" s="144" t="s">
        <v>253</v>
      </c>
      <c r="AM63" s="24"/>
      <c r="AN63" s="24"/>
      <c r="AO63" s="24"/>
      <c r="AP63" s="24"/>
      <c r="AQ63" s="24"/>
      <c r="AR63" s="24"/>
      <c r="AS63" s="24"/>
      <c r="AT63" s="24"/>
      <c r="AU63" s="24"/>
      <c r="AV63" s="24"/>
    </row>
    <row r="64" spans="1:48" s="8" customFormat="1">
      <c r="A64" s="2">
        <v>62</v>
      </c>
      <c r="B64" s="61" t="s">
        <v>131</v>
      </c>
      <c r="C64" s="61" t="s">
        <v>132</v>
      </c>
      <c r="D64" s="79" t="s">
        <v>76</v>
      </c>
      <c r="E64" s="9">
        <v>3</v>
      </c>
      <c r="F64" s="45">
        <f>SUM(H64:AM64)-(0+0)</f>
        <v>148.44</v>
      </c>
      <c r="G64" s="47">
        <f>F64/E64</f>
        <v>49.48</v>
      </c>
      <c r="H64" s="5">
        <v>56.77</v>
      </c>
      <c r="I64" s="5" t="s">
        <v>37</v>
      </c>
      <c r="J64" s="5">
        <v>46.88</v>
      </c>
      <c r="K64" s="5" t="s">
        <v>37</v>
      </c>
      <c r="L64" s="5"/>
      <c r="M64" s="5"/>
      <c r="N64" s="5" t="s">
        <v>253</v>
      </c>
      <c r="O64" s="5"/>
      <c r="P64" s="5"/>
      <c r="Q64" s="5"/>
      <c r="R64" s="5" t="s">
        <v>253</v>
      </c>
      <c r="S64" s="5"/>
      <c r="T64" s="5" t="s">
        <v>253</v>
      </c>
      <c r="U64" s="5"/>
      <c r="V64" s="5" t="s">
        <v>253</v>
      </c>
      <c r="W64" s="5"/>
      <c r="X64" s="5">
        <v>44.79</v>
      </c>
      <c r="Y64" s="5" t="s">
        <v>16</v>
      </c>
      <c r="Z64" s="5" t="s">
        <v>253</v>
      </c>
      <c r="AA64" s="5"/>
      <c r="AB64" s="5" t="s">
        <v>253</v>
      </c>
      <c r="AC64" s="6"/>
      <c r="AD64" s="5" t="s">
        <v>253</v>
      </c>
      <c r="AE64" s="6"/>
      <c r="AF64" s="5" t="s">
        <v>253</v>
      </c>
      <c r="AG64" s="6"/>
      <c r="AH64" s="5" t="s">
        <v>253</v>
      </c>
      <c r="AI64" s="6"/>
      <c r="AJ64" s="5"/>
      <c r="AK64" s="6"/>
      <c r="AL64" s="145" t="s">
        <v>253</v>
      </c>
      <c r="AM64" s="24"/>
      <c r="AN64" s="24"/>
      <c r="AO64" s="24"/>
      <c r="AP64" s="24"/>
      <c r="AQ64" s="24"/>
      <c r="AR64" s="24"/>
      <c r="AS64" s="24"/>
      <c r="AT64" s="24"/>
      <c r="AU64" s="24"/>
      <c r="AV64" s="24"/>
    </row>
    <row r="65" spans="1:48" s="8" customFormat="1">
      <c r="A65" s="2">
        <v>63</v>
      </c>
      <c r="B65" s="61" t="s">
        <v>113</v>
      </c>
      <c r="C65" s="61" t="s">
        <v>114</v>
      </c>
      <c r="D65" s="79" t="s">
        <v>115</v>
      </c>
      <c r="E65" s="9">
        <v>3</v>
      </c>
      <c r="F65" s="45">
        <f>SUM(H65:AM65)-(AB65+0)</f>
        <v>138.79000000000002</v>
      </c>
      <c r="G65" s="47">
        <f>F65/E65</f>
        <v>46.263333333333343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>
        <v>60</v>
      </c>
      <c r="Y65" s="5" t="s">
        <v>116</v>
      </c>
      <c r="Z65" s="5">
        <v>32.770000000000003</v>
      </c>
      <c r="AA65" s="5" t="s">
        <v>116</v>
      </c>
      <c r="AB65" s="74">
        <v>44.79</v>
      </c>
      <c r="AC65" s="98" t="s">
        <v>116</v>
      </c>
      <c r="AD65" s="5">
        <v>46.02</v>
      </c>
      <c r="AE65" s="6" t="s">
        <v>172</v>
      </c>
      <c r="AF65" s="5" t="s">
        <v>253</v>
      </c>
      <c r="AG65" s="6"/>
      <c r="AH65" s="5" t="s">
        <v>253</v>
      </c>
      <c r="AI65" s="6"/>
      <c r="AJ65" s="5" t="s">
        <v>253</v>
      </c>
      <c r="AK65" s="6"/>
      <c r="AL65" s="145" t="s">
        <v>253</v>
      </c>
      <c r="AM65" s="24"/>
      <c r="AN65" s="24"/>
      <c r="AO65" s="24"/>
      <c r="AP65" s="24"/>
      <c r="AQ65" s="24"/>
      <c r="AR65" s="24"/>
      <c r="AS65" s="24"/>
      <c r="AT65" s="24"/>
      <c r="AU65" s="24"/>
      <c r="AV65" s="24"/>
    </row>
    <row r="66" spans="1:48" s="8" customFormat="1">
      <c r="A66" s="2">
        <v>64</v>
      </c>
      <c r="B66" s="61" t="s">
        <v>256</v>
      </c>
      <c r="C66" s="61" t="s">
        <v>122</v>
      </c>
      <c r="D66" s="79" t="s">
        <v>255</v>
      </c>
      <c r="E66" s="24">
        <v>3</v>
      </c>
      <c r="F66" s="45">
        <f>SUM(H66:AM66)-(N66+P66+R66+Z66+AF66)</f>
        <v>137.29000000000002</v>
      </c>
      <c r="G66" s="47">
        <f>F66/E66</f>
        <v>45.763333333333343</v>
      </c>
      <c r="H66" s="5"/>
      <c r="I66" s="5"/>
      <c r="J66" s="5"/>
      <c r="K66" s="5"/>
      <c r="L66" s="5"/>
      <c r="M66" s="5"/>
      <c r="N66" s="74">
        <v>36.46</v>
      </c>
      <c r="O66" s="74" t="s">
        <v>117</v>
      </c>
      <c r="P66" s="74">
        <v>41.37</v>
      </c>
      <c r="Q66" s="74" t="s">
        <v>117</v>
      </c>
      <c r="R66" s="74">
        <v>35.880000000000003</v>
      </c>
      <c r="S66" s="74" t="s">
        <v>117</v>
      </c>
      <c r="T66" s="5">
        <v>42.23</v>
      </c>
      <c r="U66" s="5" t="s">
        <v>117</v>
      </c>
      <c r="V66" s="5" t="s">
        <v>253</v>
      </c>
      <c r="W66" s="5"/>
      <c r="X66" s="5" t="s">
        <v>253</v>
      </c>
      <c r="Y66" s="5"/>
      <c r="Z66" s="74">
        <v>33.71</v>
      </c>
      <c r="AA66" s="74" t="s">
        <v>117</v>
      </c>
      <c r="AB66" s="5">
        <v>47.14</v>
      </c>
      <c r="AC66" s="6" t="s">
        <v>117</v>
      </c>
      <c r="AD66" s="5" t="s">
        <v>253</v>
      </c>
      <c r="AE66" s="6"/>
      <c r="AF66" s="74">
        <v>39.880000000000003</v>
      </c>
      <c r="AG66" s="98" t="s">
        <v>117</v>
      </c>
      <c r="AH66" s="5" t="s">
        <v>253</v>
      </c>
      <c r="AI66" s="6"/>
      <c r="AJ66" s="5">
        <v>47.92</v>
      </c>
      <c r="AK66" s="6" t="s">
        <v>117</v>
      </c>
      <c r="AL66" s="144" t="s">
        <v>253</v>
      </c>
      <c r="AM66" s="24"/>
      <c r="AN66" s="24"/>
      <c r="AO66" s="24"/>
      <c r="AP66" s="24"/>
      <c r="AQ66" s="24"/>
      <c r="AR66" s="24"/>
      <c r="AS66" s="24"/>
      <c r="AT66" s="24"/>
      <c r="AU66" s="24"/>
      <c r="AV66" s="24"/>
    </row>
    <row r="67" spans="1:48" s="8" customFormat="1">
      <c r="A67" s="2">
        <v>65</v>
      </c>
      <c r="B67" s="61" t="s">
        <v>220</v>
      </c>
      <c r="C67" s="61" t="s">
        <v>221</v>
      </c>
      <c r="D67" s="79" t="s">
        <v>303</v>
      </c>
      <c r="E67" s="24">
        <v>3</v>
      </c>
      <c r="F67" s="45">
        <f>SUM(H67:AM67)-(AD67+AH67)</f>
        <v>135.17000000000002</v>
      </c>
      <c r="G67" s="47">
        <f>F67/E67</f>
        <v>45.056666666666672</v>
      </c>
      <c r="H67" s="24"/>
      <c r="I67" s="24"/>
      <c r="J67" s="24"/>
      <c r="K67" s="24"/>
      <c r="L67" s="24"/>
      <c r="M67" s="24"/>
      <c r="N67" s="13"/>
      <c r="O67" s="24"/>
      <c r="P67" s="24"/>
      <c r="Q67" s="24"/>
      <c r="R67" s="24"/>
      <c r="S67" s="24"/>
      <c r="T67" s="24"/>
      <c r="U67" s="24"/>
      <c r="V67" s="13">
        <v>44.38</v>
      </c>
      <c r="W67" s="24" t="s">
        <v>71</v>
      </c>
      <c r="X67" s="24">
        <v>44.77</v>
      </c>
      <c r="Y67" s="24" t="s">
        <v>71</v>
      </c>
      <c r="Z67" s="13">
        <v>46.02</v>
      </c>
      <c r="AA67" s="24" t="s">
        <v>71</v>
      </c>
      <c r="AB67" s="24" t="s">
        <v>253</v>
      </c>
      <c r="AC67" s="24"/>
      <c r="AD67" s="75">
        <v>39.770000000000003</v>
      </c>
      <c r="AE67" s="75" t="s">
        <v>304</v>
      </c>
      <c r="AF67" s="13" t="s">
        <v>253</v>
      </c>
      <c r="AG67" s="24"/>
      <c r="AH67" s="76">
        <v>42.82</v>
      </c>
      <c r="AI67" s="75" t="s">
        <v>71</v>
      </c>
      <c r="AJ67" s="13" t="s">
        <v>253</v>
      </c>
      <c r="AK67" s="24"/>
      <c r="AL67" s="145" t="s">
        <v>253</v>
      </c>
      <c r="AM67" s="24"/>
      <c r="AN67" s="24"/>
      <c r="AO67" s="24"/>
      <c r="AP67" s="24"/>
      <c r="AQ67" s="24"/>
      <c r="AR67" s="24"/>
      <c r="AS67" s="24"/>
      <c r="AT67" s="24"/>
      <c r="AU67" s="24"/>
      <c r="AV67" s="24"/>
    </row>
    <row r="68" spans="1:48">
      <c r="A68" s="2">
        <v>66</v>
      </c>
      <c r="B68" s="61" t="s">
        <v>257</v>
      </c>
      <c r="C68" s="61" t="s">
        <v>258</v>
      </c>
      <c r="D68" s="79" t="s">
        <v>288</v>
      </c>
      <c r="E68" s="24">
        <v>3</v>
      </c>
      <c r="F68" s="45">
        <f>SUM(H68:AM68)-(0+0)</f>
        <v>128.19</v>
      </c>
      <c r="G68" s="47">
        <f>F68/E68</f>
        <v>42.73</v>
      </c>
      <c r="H68" s="5"/>
      <c r="I68" s="5"/>
      <c r="J68" s="5"/>
      <c r="K68" s="5"/>
      <c r="L68" s="5"/>
      <c r="M68" s="5"/>
      <c r="N68" s="5">
        <v>46.82</v>
      </c>
      <c r="O68" s="5" t="s">
        <v>116</v>
      </c>
      <c r="P68" s="5"/>
      <c r="Q68" s="5"/>
      <c r="R68" s="5" t="s">
        <v>253</v>
      </c>
      <c r="S68" s="5"/>
      <c r="T68" s="5">
        <v>38.450000000000003</v>
      </c>
      <c r="U68" s="5" t="s">
        <v>88</v>
      </c>
      <c r="V68" s="5">
        <v>42.92</v>
      </c>
      <c r="W68" s="5" t="s">
        <v>88</v>
      </c>
      <c r="X68" s="12" t="s">
        <v>253</v>
      </c>
      <c r="Y68" s="4"/>
      <c r="Z68" s="5" t="s">
        <v>253</v>
      </c>
      <c r="AA68" s="5"/>
      <c r="AB68" s="5" t="s">
        <v>253</v>
      </c>
      <c r="AC68" s="6"/>
      <c r="AD68" s="5" t="s">
        <v>253</v>
      </c>
      <c r="AE68" s="6"/>
      <c r="AF68" s="5" t="s">
        <v>253</v>
      </c>
      <c r="AG68" s="21"/>
      <c r="AH68" s="5" t="s">
        <v>253</v>
      </c>
      <c r="AI68" s="6"/>
      <c r="AJ68" s="5"/>
      <c r="AK68" s="6"/>
      <c r="AL68" s="79" t="s">
        <v>253</v>
      </c>
      <c r="AM68" s="88"/>
      <c r="AN68" s="88"/>
      <c r="AO68" s="88"/>
      <c r="AP68" s="88"/>
      <c r="AQ68" s="88"/>
      <c r="AR68" s="88"/>
      <c r="AS68" s="88"/>
      <c r="AT68" s="88"/>
      <c r="AU68" s="88"/>
      <c r="AV68" s="88"/>
    </row>
    <row r="69" spans="1:48" s="8" customFormat="1">
      <c r="A69" s="2">
        <v>67</v>
      </c>
      <c r="B69" s="61" t="s">
        <v>189</v>
      </c>
      <c r="C69" s="61" t="s">
        <v>190</v>
      </c>
      <c r="D69" s="79" t="s">
        <v>108</v>
      </c>
      <c r="E69" s="24">
        <v>3</v>
      </c>
      <c r="F69" s="45">
        <f>SUM(H69:AM69)-(0+0)</f>
        <v>119.53999999999999</v>
      </c>
      <c r="G69" s="47">
        <f>F69/E69</f>
        <v>39.846666666666664</v>
      </c>
      <c r="H69" s="12">
        <v>41.93</v>
      </c>
      <c r="I69" s="12" t="s">
        <v>59</v>
      </c>
      <c r="J69" s="5">
        <v>43.23</v>
      </c>
      <c r="K69" s="5" t="s">
        <v>59</v>
      </c>
      <c r="L69" s="5">
        <v>34.380000000000003</v>
      </c>
      <c r="M69" s="5" t="s">
        <v>59</v>
      </c>
      <c r="N69" s="5" t="s">
        <v>253</v>
      </c>
      <c r="O69" s="5"/>
      <c r="P69" s="5"/>
      <c r="Q69" s="5"/>
      <c r="R69" s="5" t="s">
        <v>253</v>
      </c>
      <c r="S69" s="5"/>
      <c r="T69" s="5" t="s">
        <v>253</v>
      </c>
      <c r="U69" s="5"/>
      <c r="V69" s="5" t="s">
        <v>253</v>
      </c>
      <c r="W69" s="5"/>
      <c r="X69" s="5" t="s">
        <v>253</v>
      </c>
      <c r="Y69" s="5"/>
      <c r="Z69" s="5" t="s">
        <v>253</v>
      </c>
      <c r="AA69" s="5"/>
      <c r="AB69" s="5" t="s">
        <v>253</v>
      </c>
      <c r="AC69" s="6"/>
      <c r="AD69" s="5" t="s">
        <v>253</v>
      </c>
      <c r="AE69" s="6"/>
      <c r="AF69" s="5" t="s">
        <v>253</v>
      </c>
      <c r="AG69" s="6"/>
      <c r="AH69" s="5" t="s">
        <v>253</v>
      </c>
      <c r="AI69" s="6"/>
      <c r="AJ69" s="5"/>
      <c r="AK69" s="6"/>
      <c r="AL69" s="144" t="s">
        <v>253</v>
      </c>
      <c r="AM69" s="24"/>
      <c r="AN69" s="24"/>
      <c r="AO69" s="24"/>
      <c r="AP69" s="24"/>
      <c r="AQ69" s="24"/>
      <c r="AR69" s="24"/>
      <c r="AS69" s="24"/>
      <c r="AT69" s="24"/>
      <c r="AU69" s="24"/>
      <c r="AV69" s="24"/>
    </row>
    <row r="70" spans="1:48">
      <c r="A70" s="2">
        <v>68</v>
      </c>
      <c r="B70" s="49" t="s">
        <v>294</v>
      </c>
      <c r="C70" s="49" t="s">
        <v>295</v>
      </c>
      <c r="D70" s="24" t="s">
        <v>296</v>
      </c>
      <c r="E70" s="24">
        <v>2</v>
      </c>
      <c r="F70" s="45">
        <f>SUM(H70:AM70)-(0+0)</f>
        <v>108.99000000000001</v>
      </c>
      <c r="G70" s="47">
        <f>F70/E70</f>
        <v>54.495000000000005</v>
      </c>
      <c r="H70" s="24"/>
      <c r="I70" s="24"/>
      <c r="J70" s="24"/>
      <c r="K70" s="24"/>
      <c r="L70" s="24"/>
      <c r="M70" s="24"/>
      <c r="N70" s="13"/>
      <c r="O70" s="24"/>
      <c r="P70" s="24"/>
      <c r="Q70" s="24"/>
      <c r="R70" s="24"/>
      <c r="S70" s="24"/>
      <c r="T70" s="13">
        <v>46.49</v>
      </c>
      <c r="U70" s="24" t="s">
        <v>297</v>
      </c>
      <c r="V70" s="24" t="s">
        <v>253</v>
      </c>
      <c r="W70" s="24"/>
      <c r="X70" s="24" t="s">
        <v>253</v>
      </c>
      <c r="Y70" s="24"/>
      <c r="Z70" s="13">
        <v>62.5</v>
      </c>
      <c r="AA70" s="24" t="s">
        <v>309</v>
      </c>
      <c r="AB70" s="24" t="s">
        <v>253</v>
      </c>
      <c r="AC70" s="24"/>
      <c r="AD70" s="24" t="s">
        <v>253</v>
      </c>
      <c r="AE70" s="24"/>
      <c r="AF70" s="24" t="s">
        <v>253</v>
      </c>
      <c r="AG70" s="24"/>
      <c r="AH70" s="13" t="s">
        <v>253</v>
      </c>
      <c r="AI70" s="24"/>
      <c r="AJ70" s="24"/>
      <c r="AK70" s="24"/>
      <c r="AL70" s="90" t="s">
        <v>253</v>
      </c>
      <c r="AM70" s="88"/>
      <c r="AN70" s="17"/>
      <c r="AO70" s="17"/>
      <c r="AP70" s="17"/>
      <c r="AQ70" s="17"/>
      <c r="AR70" s="17"/>
      <c r="AS70" s="17"/>
      <c r="AT70" s="17"/>
      <c r="AU70" s="17"/>
      <c r="AV70" s="17"/>
    </row>
    <row r="71" spans="1:48">
      <c r="A71" s="2">
        <v>69</v>
      </c>
      <c r="B71" s="49" t="s">
        <v>207</v>
      </c>
      <c r="C71" s="49" t="s">
        <v>208</v>
      </c>
      <c r="D71" s="24" t="s">
        <v>199</v>
      </c>
      <c r="E71" s="9">
        <v>2</v>
      </c>
      <c r="F71" s="45">
        <f>SUM(H71:AM71)-(0+0)</f>
        <v>106.91</v>
      </c>
      <c r="G71" s="47">
        <f>F71/E71</f>
        <v>53.454999999999998</v>
      </c>
      <c r="H71" s="24"/>
      <c r="I71" s="24"/>
      <c r="J71" s="24"/>
      <c r="K71" s="24"/>
      <c r="L71" s="24"/>
      <c r="M71" s="24"/>
      <c r="N71" s="57"/>
      <c r="O71" s="56"/>
      <c r="P71" s="24"/>
      <c r="Q71" s="24"/>
      <c r="R71" s="24"/>
      <c r="S71" s="24"/>
      <c r="T71" s="24"/>
      <c r="U71" s="24"/>
      <c r="V71" s="24"/>
      <c r="W71" s="24"/>
      <c r="X71" s="13">
        <v>55.21</v>
      </c>
      <c r="Y71" s="24" t="s">
        <v>305</v>
      </c>
      <c r="Z71" s="13">
        <v>51.7</v>
      </c>
      <c r="AA71" s="24" t="s">
        <v>305</v>
      </c>
      <c r="AB71" s="24" t="s">
        <v>253</v>
      </c>
      <c r="AC71" s="24"/>
      <c r="AD71" s="24" t="s">
        <v>253</v>
      </c>
      <c r="AE71" s="24"/>
      <c r="AF71" s="24" t="s">
        <v>253</v>
      </c>
      <c r="AG71" s="24"/>
      <c r="AH71" s="13" t="s">
        <v>253</v>
      </c>
      <c r="AI71" s="24"/>
      <c r="AJ71" s="13"/>
      <c r="AK71" s="24"/>
      <c r="AL71" s="90" t="s">
        <v>253</v>
      </c>
      <c r="AM71" s="88"/>
      <c r="AN71" s="88"/>
      <c r="AO71" s="88"/>
      <c r="AP71" s="88"/>
      <c r="AQ71" s="88"/>
      <c r="AR71" s="88"/>
      <c r="AS71" s="88"/>
      <c r="AT71" s="88"/>
      <c r="AU71" s="88"/>
      <c r="AV71" s="88"/>
    </row>
    <row r="72" spans="1:48">
      <c r="A72" s="2">
        <v>70</v>
      </c>
      <c r="B72" s="49" t="s">
        <v>306</v>
      </c>
      <c r="C72" s="49" t="s">
        <v>307</v>
      </c>
      <c r="D72" s="24" t="s">
        <v>305</v>
      </c>
      <c r="E72" s="9">
        <v>2</v>
      </c>
      <c r="F72" s="45">
        <f>SUM(H72:AM72)-(0+0)</f>
        <v>106.91</v>
      </c>
      <c r="G72" s="47">
        <f>F72/E72</f>
        <v>53.454999999999998</v>
      </c>
      <c r="H72" s="24"/>
      <c r="I72" s="24"/>
      <c r="J72" s="24"/>
      <c r="K72" s="24"/>
      <c r="L72" s="24"/>
      <c r="M72" s="26"/>
      <c r="N72" s="13"/>
      <c r="O72" s="24"/>
      <c r="P72" s="86"/>
      <c r="Q72" s="24"/>
      <c r="R72" s="24"/>
      <c r="S72" s="24"/>
      <c r="T72" s="24"/>
      <c r="U72" s="24"/>
      <c r="V72" s="24"/>
      <c r="W72" s="24"/>
      <c r="X72" s="13">
        <v>55.21</v>
      </c>
      <c r="Y72" s="24" t="s">
        <v>199</v>
      </c>
      <c r="Z72" s="13">
        <v>51.7</v>
      </c>
      <c r="AA72" s="24" t="s">
        <v>199</v>
      </c>
      <c r="AB72" s="24" t="s">
        <v>253</v>
      </c>
      <c r="AC72" s="24"/>
      <c r="AD72" s="24" t="s">
        <v>253</v>
      </c>
      <c r="AE72" s="24"/>
      <c r="AF72" s="24" t="s">
        <v>253</v>
      </c>
      <c r="AG72" s="24"/>
      <c r="AH72" s="13" t="s">
        <v>253</v>
      </c>
      <c r="AI72" s="24"/>
      <c r="AJ72" s="13"/>
      <c r="AK72" s="24"/>
      <c r="AL72" s="90" t="s">
        <v>253</v>
      </c>
      <c r="AM72" s="88"/>
      <c r="AN72" s="88"/>
      <c r="AO72" s="88"/>
      <c r="AP72" s="88"/>
      <c r="AQ72" s="88"/>
      <c r="AR72" s="88"/>
      <c r="AS72" s="88"/>
      <c r="AT72" s="88"/>
      <c r="AU72" s="88"/>
      <c r="AV72" s="88"/>
    </row>
    <row r="73" spans="1:48">
      <c r="A73" s="2">
        <v>71</v>
      </c>
      <c r="B73" s="61" t="s">
        <v>273</v>
      </c>
      <c r="C73" s="61" t="s">
        <v>36</v>
      </c>
      <c r="D73" s="79" t="s">
        <v>274</v>
      </c>
      <c r="E73" s="24">
        <v>2</v>
      </c>
      <c r="F73" s="45">
        <f>SUM(H73:AM73)-(0+0)</f>
        <v>104.08000000000001</v>
      </c>
      <c r="G73" s="47">
        <f>F73/E73</f>
        <v>52.040000000000006</v>
      </c>
      <c r="H73" s="12"/>
      <c r="I73" s="12"/>
      <c r="J73" s="5"/>
      <c r="K73" s="5"/>
      <c r="L73" s="5"/>
      <c r="M73" s="5"/>
      <c r="N73" s="5">
        <v>57.95</v>
      </c>
      <c r="O73" s="5" t="s">
        <v>275</v>
      </c>
      <c r="P73" s="5"/>
      <c r="Q73" s="5"/>
      <c r="R73" s="5" t="s">
        <v>253</v>
      </c>
      <c r="S73" s="5"/>
      <c r="T73" s="5" t="s">
        <v>253</v>
      </c>
      <c r="U73" s="5"/>
      <c r="V73" s="5" t="s">
        <v>253</v>
      </c>
      <c r="W73" s="5"/>
      <c r="X73" s="5" t="s">
        <v>253</v>
      </c>
      <c r="Y73" s="5"/>
      <c r="Z73" s="5" t="s">
        <v>253</v>
      </c>
      <c r="AA73" s="5"/>
      <c r="AB73" s="24" t="s">
        <v>253</v>
      </c>
      <c r="AC73" s="6"/>
      <c r="AD73" s="5"/>
      <c r="AE73" s="6"/>
      <c r="AF73" s="5">
        <v>46.13</v>
      </c>
      <c r="AG73" s="6" t="s">
        <v>275</v>
      </c>
      <c r="AH73" s="5" t="s">
        <v>253</v>
      </c>
      <c r="AI73" s="6"/>
      <c r="AJ73" s="5"/>
      <c r="AK73" s="6"/>
      <c r="AL73" s="79" t="s">
        <v>253</v>
      </c>
      <c r="AM73" s="88"/>
      <c r="AN73" s="17"/>
      <c r="AO73" s="17"/>
      <c r="AP73" s="17"/>
      <c r="AQ73" s="17"/>
      <c r="AR73" s="17"/>
      <c r="AS73" s="17"/>
      <c r="AT73" s="17"/>
      <c r="AU73" s="17"/>
      <c r="AV73" s="17"/>
    </row>
    <row r="74" spans="1:48">
      <c r="A74" s="2">
        <v>72</v>
      </c>
      <c r="B74" s="61" t="s">
        <v>273</v>
      </c>
      <c r="C74" s="61" t="s">
        <v>276</v>
      </c>
      <c r="D74" s="79" t="s">
        <v>275</v>
      </c>
      <c r="E74" s="24">
        <v>2</v>
      </c>
      <c r="F74" s="45">
        <f>SUM(H74:AM74)-(0+0)</f>
        <v>104.08000000000001</v>
      </c>
      <c r="G74" s="47">
        <f>F74/E74</f>
        <v>52.040000000000006</v>
      </c>
      <c r="H74" s="12"/>
      <c r="I74" s="12"/>
      <c r="J74" s="5"/>
      <c r="K74" s="5"/>
      <c r="L74" s="5"/>
      <c r="M74" s="5"/>
      <c r="N74" s="5">
        <v>57.95</v>
      </c>
      <c r="O74" s="5" t="s">
        <v>274</v>
      </c>
      <c r="P74" s="5"/>
      <c r="Q74" s="5"/>
      <c r="R74" s="5" t="s">
        <v>253</v>
      </c>
      <c r="S74" s="5"/>
      <c r="T74" s="5" t="s">
        <v>253</v>
      </c>
      <c r="U74" s="5"/>
      <c r="V74" s="5" t="s">
        <v>253</v>
      </c>
      <c r="W74" s="5"/>
      <c r="X74" s="5" t="s">
        <v>253</v>
      </c>
      <c r="Y74" s="5"/>
      <c r="Z74" s="5" t="s">
        <v>253</v>
      </c>
      <c r="AA74" s="5"/>
      <c r="AB74" s="13" t="s">
        <v>253</v>
      </c>
      <c r="AC74" s="6"/>
      <c r="AD74" s="5"/>
      <c r="AE74" s="6"/>
      <c r="AF74" s="12">
        <v>46.13</v>
      </c>
      <c r="AG74" s="24" t="s">
        <v>274</v>
      </c>
      <c r="AH74" s="5" t="s">
        <v>253</v>
      </c>
      <c r="AI74" s="6"/>
      <c r="AJ74" s="5"/>
      <c r="AK74" s="6"/>
      <c r="AL74" s="79" t="s">
        <v>253</v>
      </c>
      <c r="AM74" s="88"/>
      <c r="AN74" s="88"/>
      <c r="AO74" s="88"/>
      <c r="AP74" s="88"/>
      <c r="AQ74" s="88"/>
      <c r="AR74" s="88"/>
      <c r="AS74" s="88"/>
      <c r="AT74" s="88"/>
      <c r="AU74" s="88"/>
      <c r="AV74" s="88"/>
    </row>
    <row r="75" spans="1:48">
      <c r="A75" s="2">
        <v>73</v>
      </c>
      <c r="B75" s="49" t="s">
        <v>298</v>
      </c>
      <c r="C75" s="49" t="s">
        <v>299</v>
      </c>
      <c r="D75" s="24" t="s">
        <v>297</v>
      </c>
      <c r="E75" s="24">
        <v>2</v>
      </c>
      <c r="F75" s="45">
        <f>SUM(H75:AM75)-(0+0)</f>
        <v>98.57</v>
      </c>
      <c r="G75" s="47">
        <f>F75/E75</f>
        <v>49.284999999999997</v>
      </c>
      <c r="H75" s="24"/>
      <c r="I75" s="24"/>
      <c r="J75" s="24"/>
      <c r="K75" s="24"/>
      <c r="L75" s="24"/>
      <c r="M75" s="26"/>
      <c r="N75" s="13"/>
      <c r="O75" s="24"/>
      <c r="P75" s="86"/>
      <c r="Q75" s="24"/>
      <c r="R75" s="24"/>
      <c r="S75" s="24"/>
      <c r="T75" s="13">
        <v>46.49</v>
      </c>
      <c r="U75" s="24" t="s">
        <v>296</v>
      </c>
      <c r="V75" s="24" t="s">
        <v>253</v>
      </c>
      <c r="W75" s="24"/>
      <c r="X75" s="24" t="s">
        <v>253</v>
      </c>
      <c r="Y75" s="24"/>
      <c r="Z75" s="13">
        <v>52.08</v>
      </c>
      <c r="AA75" s="24" t="s">
        <v>310</v>
      </c>
      <c r="AB75" s="24" t="s">
        <v>253</v>
      </c>
      <c r="AC75" s="24"/>
      <c r="AD75" s="24"/>
      <c r="AE75" s="24"/>
      <c r="AF75" s="24" t="s">
        <v>253</v>
      </c>
      <c r="AG75" s="24"/>
      <c r="AH75" s="13"/>
      <c r="AI75" s="24"/>
      <c r="AJ75" s="24"/>
      <c r="AK75" s="24"/>
      <c r="AL75" s="90" t="s">
        <v>253</v>
      </c>
      <c r="AM75" s="88"/>
      <c r="AN75" s="88"/>
      <c r="AO75" s="88"/>
      <c r="AP75" s="88"/>
      <c r="AQ75" s="88"/>
      <c r="AR75" s="88"/>
      <c r="AS75" s="88"/>
      <c r="AT75" s="88"/>
      <c r="AU75" s="88"/>
      <c r="AV75" s="88"/>
    </row>
    <row r="76" spans="1:48" s="8" customFormat="1">
      <c r="A76" s="2">
        <v>74</v>
      </c>
      <c r="B76" s="61" t="s">
        <v>184</v>
      </c>
      <c r="C76" s="61" t="s">
        <v>36</v>
      </c>
      <c r="D76" s="79" t="s">
        <v>56</v>
      </c>
      <c r="E76" s="9">
        <v>2</v>
      </c>
      <c r="F76" s="45">
        <f>SUM(H76:AM76)-(0+0)</f>
        <v>89.69</v>
      </c>
      <c r="G76" s="47">
        <f>F76/E76</f>
        <v>44.844999999999999</v>
      </c>
      <c r="H76" s="5"/>
      <c r="I76" s="5"/>
      <c r="J76" s="5">
        <v>42.61</v>
      </c>
      <c r="K76" s="5" t="s">
        <v>55</v>
      </c>
      <c r="L76" s="5"/>
      <c r="M76" s="5"/>
      <c r="N76" s="71" t="s">
        <v>253</v>
      </c>
      <c r="O76" s="71"/>
      <c r="P76" s="5"/>
      <c r="Q76" s="5"/>
      <c r="R76" s="5" t="s">
        <v>253</v>
      </c>
      <c r="S76" s="5"/>
      <c r="T76" s="5" t="s">
        <v>253</v>
      </c>
      <c r="U76" s="5"/>
      <c r="V76" s="5">
        <v>47.08</v>
      </c>
      <c r="W76" s="5" t="s">
        <v>55</v>
      </c>
      <c r="X76" s="5" t="s">
        <v>253</v>
      </c>
      <c r="Y76" s="5"/>
      <c r="Z76" s="5" t="s">
        <v>253</v>
      </c>
      <c r="AA76" s="5"/>
      <c r="AB76" s="5" t="s">
        <v>253</v>
      </c>
      <c r="AC76" s="6"/>
      <c r="AD76" s="5"/>
      <c r="AE76" s="6"/>
      <c r="AF76" s="5" t="s">
        <v>253</v>
      </c>
      <c r="AG76" s="6"/>
      <c r="AH76" s="5" t="s">
        <v>253</v>
      </c>
      <c r="AI76" s="6"/>
      <c r="AJ76" s="5"/>
      <c r="AK76" s="6"/>
      <c r="AL76" s="144" t="s">
        <v>253</v>
      </c>
      <c r="AM76" s="24"/>
      <c r="AN76" s="24"/>
      <c r="AO76" s="24"/>
      <c r="AP76" s="24"/>
      <c r="AQ76" s="24"/>
      <c r="AR76" s="24"/>
      <c r="AS76" s="24"/>
      <c r="AT76" s="24"/>
      <c r="AU76" s="24"/>
      <c r="AV76" s="24"/>
    </row>
    <row r="77" spans="1:48" s="8" customFormat="1">
      <c r="A77" s="2">
        <v>75</v>
      </c>
      <c r="B77" s="49" t="s">
        <v>217</v>
      </c>
      <c r="C77" s="49" t="s">
        <v>54</v>
      </c>
      <c r="D77" s="24" t="s">
        <v>67</v>
      </c>
      <c r="E77" s="24">
        <v>2</v>
      </c>
      <c r="F77" s="45">
        <f>SUM(H77:AM77)-(0+0)</f>
        <v>88.66</v>
      </c>
      <c r="G77" s="47">
        <f>F77/E77</f>
        <v>44.33</v>
      </c>
      <c r="H77" s="24"/>
      <c r="I77" s="24"/>
      <c r="J77" s="24"/>
      <c r="K77" s="24"/>
      <c r="L77" s="24"/>
      <c r="M77" s="24"/>
      <c r="N77" s="13"/>
      <c r="O77" s="24"/>
      <c r="P77" s="24"/>
      <c r="Q77" s="24"/>
      <c r="R77" s="24"/>
      <c r="S77" s="24"/>
      <c r="T77" s="24"/>
      <c r="U77" s="24"/>
      <c r="V77" s="13">
        <v>43.96</v>
      </c>
      <c r="W77" s="24" t="s">
        <v>42</v>
      </c>
      <c r="X77" s="24" t="s">
        <v>253</v>
      </c>
      <c r="Y77" s="24"/>
      <c r="Z77" s="13" t="s">
        <v>253</v>
      </c>
      <c r="AA77" s="24"/>
      <c r="AB77" s="5" t="s">
        <v>253</v>
      </c>
      <c r="AC77" s="24"/>
      <c r="AD77" s="24"/>
      <c r="AE77" s="24"/>
      <c r="AF77" s="13" t="s">
        <v>253</v>
      </c>
      <c r="AG77" s="24"/>
      <c r="AH77" s="13" t="s">
        <v>253</v>
      </c>
      <c r="AI77" s="24"/>
      <c r="AJ77" s="13">
        <v>44.7</v>
      </c>
      <c r="AK77" s="24" t="s">
        <v>42</v>
      </c>
      <c r="AL77" s="145" t="s">
        <v>253</v>
      </c>
      <c r="AM77" s="24"/>
      <c r="AN77" s="24"/>
      <c r="AO77" s="24"/>
      <c r="AP77" s="24"/>
      <c r="AQ77" s="24"/>
      <c r="AR77" s="24"/>
      <c r="AS77" s="24"/>
      <c r="AT77" s="24"/>
      <c r="AU77" s="24"/>
      <c r="AV77" s="24"/>
    </row>
    <row r="78" spans="1:48" s="8" customFormat="1">
      <c r="A78" s="2">
        <v>76</v>
      </c>
      <c r="B78" s="8" t="s">
        <v>165</v>
      </c>
      <c r="C78" s="8" t="s">
        <v>166</v>
      </c>
      <c r="D78" s="8" t="s">
        <v>104</v>
      </c>
      <c r="E78" s="24">
        <v>2</v>
      </c>
      <c r="F78" s="45">
        <f>SUM(H78:AM78)-(0+0)</f>
        <v>87</v>
      </c>
      <c r="G78" s="47">
        <f>F78/E78</f>
        <v>43.5</v>
      </c>
      <c r="AD78" s="11">
        <v>42.99</v>
      </c>
      <c r="AE78" s="8" t="s">
        <v>59</v>
      </c>
      <c r="AF78" s="24" t="s">
        <v>253</v>
      </c>
      <c r="AH78" s="13" t="s">
        <v>253</v>
      </c>
      <c r="AL78" s="145">
        <v>44.01</v>
      </c>
      <c r="AM78" s="8" t="s">
        <v>65</v>
      </c>
      <c r="AN78" s="24"/>
      <c r="AO78" s="24"/>
      <c r="AP78" s="24"/>
      <c r="AQ78" s="24"/>
      <c r="AR78" s="24"/>
      <c r="AS78" s="24"/>
      <c r="AT78" s="24"/>
      <c r="AU78" s="24"/>
      <c r="AV78" s="24"/>
    </row>
    <row r="79" spans="1:48" s="8" customFormat="1">
      <c r="A79" s="2">
        <v>77</v>
      </c>
      <c r="B79" s="49" t="s">
        <v>100</v>
      </c>
      <c r="C79" s="49" t="s">
        <v>293</v>
      </c>
      <c r="D79" s="24" t="s">
        <v>290</v>
      </c>
      <c r="E79" s="24">
        <v>2</v>
      </c>
      <c r="F79" s="45">
        <f>SUM(H79:AM79)-(0+0)</f>
        <v>82.32</v>
      </c>
      <c r="G79" s="47">
        <f>F79/E79</f>
        <v>41.16</v>
      </c>
      <c r="H79" s="24"/>
      <c r="I79" s="24"/>
      <c r="J79" s="24"/>
      <c r="K79" s="24"/>
      <c r="L79" s="24"/>
      <c r="M79" s="24"/>
      <c r="N79" s="13"/>
      <c r="O79" s="24"/>
      <c r="P79" s="24"/>
      <c r="Q79" s="24"/>
      <c r="R79" s="24"/>
      <c r="S79" s="24"/>
      <c r="T79" s="13">
        <v>46.69</v>
      </c>
      <c r="U79" s="24" t="s">
        <v>59</v>
      </c>
      <c r="V79" s="24" t="s">
        <v>253</v>
      </c>
      <c r="W79" s="24"/>
      <c r="X79" s="13">
        <v>35.630000000000003</v>
      </c>
      <c r="Y79" s="24" t="s">
        <v>59</v>
      </c>
      <c r="Z79" s="24" t="s">
        <v>253</v>
      </c>
      <c r="AA79" s="24"/>
      <c r="AB79" s="24" t="s">
        <v>253</v>
      </c>
      <c r="AC79" s="24"/>
      <c r="AD79" s="24"/>
      <c r="AE79" s="24"/>
      <c r="AF79" s="24" t="s">
        <v>253</v>
      </c>
      <c r="AG79" s="24"/>
      <c r="AH79" s="13" t="s">
        <v>253</v>
      </c>
      <c r="AI79" s="24"/>
      <c r="AJ79" s="24"/>
      <c r="AK79" s="24"/>
      <c r="AL79" s="145" t="s">
        <v>253</v>
      </c>
      <c r="AM79" s="24"/>
    </row>
    <row r="80" spans="1:48" s="8" customFormat="1">
      <c r="A80" s="2">
        <v>78</v>
      </c>
      <c r="B80" s="61" t="s">
        <v>102</v>
      </c>
      <c r="C80" s="61" t="s">
        <v>103</v>
      </c>
      <c r="D80" s="79" t="s">
        <v>65</v>
      </c>
      <c r="E80" s="24">
        <v>2</v>
      </c>
      <c r="F80" s="45">
        <f>SUM(H80:AM80)-(0+0)</f>
        <v>74.47999999999999</v>
      </c>
      <c r="G80" s="47">
        <f>F80/E80</f>
        <v>37.239999999999995</v>
      </c>
      <c r="H80" s="5">
        <v>30.47</v>
      </c>
      <c r="I80" s="5" t="s">
        <v>71</v>
      </c>
      <c r="J80" s="5"/>
      <c r="K80" s="5"/>
      <c r="L80" s="5"/>
      <c r="M80" s="5"/>
      <c r="N80" s="5" t="s">
        <v>253</v>
      </c>
      <c r="O80" s="5"/>
      <c r="P80" s="24"/>
      <c r="Q80" s="24"/>
      <c r="R80" s="24" t="s">
        <v>253</v>
      </c>
      <c r="S80" s="24"/>
      <c r="T80" s="24" t="s">
        <v>253</v>
      </c>
      <c r="U80" s="24"/>
      <c r="V80" s="24" t="s">
        <v>253</v>
      </c>
      <c r="W80" s="24"/>
      <c r="X80" s="13" t="s">
        <v>253</v>
      </c>
      <c r="Y80" s="24"/>
      <c r="Z80" s="13" t="s">
        <v>253</v>
      </c>
      <c r="AA80" s="24"/>
      <c r="AB80" s="13" t="s">
        <v>253</v>
      </c>
      <c r="AC80" s="24"/>
      <c r="AD80" s="24"/>
      <c r="AE80" s="24"/>
      <c r="AF80" s="13" t="s">
        <v>253</v>
      </c>
      <c r="AG80" s="24"/>
      <c r="AH80" s="13" t="s">
        <v>253</v>
      </c>
      <c r="AI80" s="24"/>
      <c r="AJ80" s="13"/>
      <c r="AK80" s="24"/>
      <c r="AL80" s="145">
        <v>44.01</v>
      </c>
      <c r="AM80" s="24" t="s">
        <v>104</v>
      </c>
      <c r="AN80" s="24"/>
      <c r="AO80" s="24"/>
      <c r="AP80" s="24"/>
      <c r="AQ80" s="24"/>
      <c r="AR80" s="24"/>
      <c r="AS80" s="24"/>
      <c r="AT80" s="24"/>
      <c r="AU80" s="24"/>
      <c r="AV80" s="24"/>
    </row>
    <row r="81" spans="1:48" s="8" customFormat="1">
      <c r="A81" s="2">
        <v>79</v>
      </c>
      <c r="B81" s="8" t="s">
        <v>302</v>
      </c>
      <c r="C81" s="8" t="s">
        <v>150</v>
      </c>
      <c r="D81" s="8" t="s">
        <v>301</v>
      </c>
      <c r="E81" s="24">
        <v>1</v>
      </c>
      <c r="F81" s="45">
        <f>SUM(H81:AM81)-(0+0)</f>
        <v>65</v>
      </c>
      <c r="G81" s="47">
        <f>F81/E81</f>
        <v>65</v>
      </c>
      <c r="V81" s="11">
        <v>65</v>
      </c>
      <c r="W81" s="8" t="s">
        <v>33</v>
      </c>
      <c r="X81" s="8" t="s">
        <v>253</v>
      </c>
      <c r="Z81" s="8" t="s">
        <v>253</v>
      </c>
      <c r="AB81" s="24" t="s">
        <v>253</v>
      </c>
      <c r="AF81" s="24" t="s">
        <v>253</v>
      </c>
      <c r="AH81" s="13" t="s">
        <v>253</v>
      </c>
      <c r="AL81" s="145" t="s">
        <v>253</v>
      </c>
      <c r="AN81" s="24"/>
      <c r="AO81" s="24"/>
      <c r="AP81" s="24"/>
      <c r="AQ81" s="24"/>
      <c r="AR81" s="24"/>
      <c r="AS81" s="24"/>
      <c r="AT81" s="24"/>
      <c r="AU81" s="24"/>
      <c r="AV81" s="24"/>
    </row>
    <row r="82" spans="1:48">
      <c r="A82" s="2">
        <v>80</v>
      </c>
      <c r="B82" s="61" t="s">
        <v>147</v>
      </c>
      <c r="C82" s="61" t="s">
        <v>148</v>
      </c>
      <c r="D82" s="79" t="s">
        <v>24</v>
      </c>
      <c r="E82" s="9">
        <v>1</v>
      </c>
      <c r="F82" s="45">
        <f>SUM(H82:AM82)-(0+0)</f>
        <v>64.77</v>
      </c>
      <c r="G82" s="47">
        <f>F82/E82</f>
        <v>64.77</v>
      </c>
      <c r="H82" s="24"/>
      <c r="I82" s="24"/>
      <c r="J82" s="24"/>
      <c r="K82" s="24"/>
      <c r="L82" s="24"/>
      <c r="M82" s="24"/>
      <c r="N82" s="13"/>
      <c r="O82" s="24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6"/>
      <c r="AD82" s="5"/>
      <c r="AE82" s="6"/>
      <c r="AF82" s="5"/>
      <c r="AG82" s="21"/>
      <c r="AH82" s="5"/>
      <c r="AI82" s="6"/>
      <c r="AJ82" s="5">
        <v>64.77</v>
      </c>
      <c r="AK82" s="6" t="s">
        <v>333</v>
      </c>
      <c r="AL82" s="79" t="s">
        <v>253</v>
      </c>
      <c r="AM82" s="88"/>
      <c r="AN82" s="88"/>
      <c r="AO82" s="88"/>
      <c r="AP82" s="88"/>
      <c r="AQ82" s="88"/>
      <c r="AR82" s="88"/>
      <c r="AS82" s="88"/>
      <c r="AT82" s="88"/>
      <c r="AU82" s="88"/>
      <c r="AV82" s="88"/>
    </row>
    <row r="83" spans="1:48">
      <c r="A83" s="2">
        <v>81</v>
      </c>
      <c r="B83" s="8" t="s">
        <v>334</v>
      </c>
      <c r="C83" s="8" t="s">
        <v>335</v>
      </c>
      <c r="D83" s="8" t="s">
        <v>333</v>
      </c>
      <c r="E83" s="24">
        <v>1</v>
      </c>
      <c r="F83" s="45">
        <f>SUM(H83:AM83)-(0+0)</f>
        <v>64.77</v>
      </c>
      <c r="G83" s="47">
        <f>F83/E83</f>
        <v>64.77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24"/>
      <c r="AG83" s="27"/>
      <c r="AH83" s="13"/>
      <c r="AI83" s="8"/>
      <c r="AJ83" s="11">
        <v>64.77</v>
      </c>
      <c r="AK83" s="8" t="s">
        <v>24</v>
      </c>
      <c r="AL83" s="13" t="s">
        <v>253</v>
      </c>
      <c r="AM83" s="17"/>
      <c r="AN83" s="17"/>
      <c r="AO83" s="17"/>
      <c r="AP83" s="17"/>
      <c r="AQ83" s="17"/>
      <c r="AR83" s="17"/>
      <c r="AS83" s="17"/>
      <c r="AT83" s="17"/>
      <c r="AU83" s="17"/>
      <c r="AV83" s="17"/>
    </row>
    <row r="84" spans="1:48">
      <c r="A84" s="2">
        <v>82</v>
      </c>
      <c r="B84" s="61" t="s">
        <v>209</v>
      </c>
      <c r="C84" s="61" t="s">
        <v>111</v>
      </c>
      <c r="D84" s="79" t="s">
        <v>210</v>
      </c>
      <c r="E84" s="24">
        <v>1</v>
      </c>
      <c r="F84" s="45">
        <f>SUM(H84:AM84)-(0+0)</f>
        <v>64.02</v>
      </c>
      <c r="G84" s="47">
        <f>F84/E84</f>
        <v>64.02</v>
      </c>
      <c r="H84" s="24"/>
      <c r="I84" s="24"/>
      <c r="J84" s="24"/>
      <c r="K84" s="24"/>
      <c r="L84" s="24"/>
      <c r="M84" s="24"/>
      <c r="N84" s="13"/>
      <c r="O84" s="88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13">
        <v>64.02</v>
      </c>
      <c r="AA84" s="24" t="s">
        <v>211</v>
      </c>
      <c r="AB84" s="13" t="s">
        <v>253</v>
      </c>
      <c r="AC84" s="24"/>
      <c r="AD84" s="24"/>
      <c r="AE84" s="24"/>
      <c r="AF84" s="13" t="s">
        <v>253</v>
      </c>
      <c r="AG84" s="26"/>
      <c r="AH84" s="13" t="s">
        <v>253</v>
      </c>
      <c r="AI84" s="24"/>
      <c r="AJ84" s="13"/>
      <c r="AK84" s="24"/>
      <c r="AL84" s="13" t="s">
        <v>253</v>
      </c>
      <c r="AM84" s="88"/>
      <c r="AN84" s="88"/>
      <c r="AO84" s="88"/>
      <c r="AP84" s="88"/>
      <c r="AQ84" s="88"/>
      <c r="AR84" s="88"/>
      <c r="AS84" s="88"/>
      <c r="AT84" s="88"/>
      <c r="AU84" s="88"/>
      <c r="AV84" s="88"/>
    </row>
    <row r="85" spans="1:48">
      <c r="A85" s="2">
        <v>83</v>
      </c>
      <c r="B85" s="61" t="s">
        <v>209</v>
      </c>
      <c r="C85" s="61" t="s">
        <v>212</v>
      </c>
      <c r="D85" s="79" t="s">
        <v>211</v>
      </c>
      <c r="E85" s="9">
        <v>1</v>
      </c>
      <c r="F85" s="45">
        <f>SUM(H85:AM85)-(0+0)</f>
        <v>64.02</v>
      </c>
      <c r="G85" s="47">
        <f>F85/E85</f>
        <v>64.02</v>
      </c>
      <c r="H85" s="24"/>
      <c r="I85" s="24"/>
      <c r="J85" s="24"/>
      <c r="K85" s="24"/>
      <c r="L85" s="24"/>
      <c r="M85" s="24"/>
      <c r="N85" s="13"/>
      <c r="O85" s="88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13">
        <v>64.02</v>
      </c>
      <c r="AA85" s="24" t="s">
        <v>210</v>
      </c>
      <c r="AB85" s="13" t="s">
        <v>253</v>
      </c>
      <c r="AC85" s="24"/>
      <c r="AD85" s="24"/>
      <c r="AE85" s="24"/>
      <c r="AF85" s="13" t="s">
        <v>253</v>
      </c>
      <c r="AG85" s="26"/>
      <c r="AH85" s="13" t="s">
        <v>253</v>
      </c>
      <c r="AI85" s="24"/>
      <c r="AJ85" s="13"/>
      <c r="AK85" s="24"/>
      <c r="AL85" s="13" t="s">
        <v>253</v>
      </c>
      <c r="AM85" s="88"/>
      <c r="AN85" s="17"/>
      <c r="AO85" s="17"/>
      <c r="AP85" s="17"/>
      <c r="AQ85" s="17"/>
      <c r="AR85" s="17"/>
      <c r="AS85" s="17"/>
      <c r="AT85" s="17"/>
      <c r="AU85" s="17"/>
      <c r="AV85" s="17"/>
    </row>
    <row r="86" spans="1:48">
      <c r="A86" s="2">
        <v>84</v>
      </c>
      <c r="B86" s="8" t="s">
        <v>311</v>
      </c>
      <c r="C86" s="8" t="s">
        <v>168</v>
      </c>
      <c r="D86" s="8" t="s">
        <v>312</v>
      </c>
      <c r="E86" s="24">
        <v>1</v>
      </c>
      <c r="F86" s="45">
        <f>SUM(H86:AM86)-(0+0)</f>
        <v>62.5</v>
      </c>
      <c r="G86" s="47">
        <f>F86/E86</f>
        <v>62.5</v>
      </c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11">
        <v>62.5</v>
      </c>
      <c r="AA86" s="8" t="s">
        <v>296</v>
      </c>
      <c r="AB86" s="24" t="s">
        <v>253</v>
      </c>
      <c r="AC86" s="8"/>
      <c r="AD86" s="8"/>
      <c r="AE86" s="8"/>
      <c r="AF86" s="24" t="s">
        <v>253</v>
      </c>
      <c r="AG86" s="27"/>
      <c r="AH86" s="13" t="s">
        <v>253</v>
      </c>
      <c r="AI86" s="8"/>
      <c r="AJ86" s="8"/>
      <c r="AK86" s="8"/>
      <c r="AL86" s="13" t="s">
        <v>253</v>
      </c>
      <c r="AM86" s="17"/>
      <c r="AN86" s="88"/>
      <c r="AO86" s="88"/>
      <c r="AP86" s="88"/>
      <c r="AQ86" s="88"/>
      <c r="AR86" s="88"/>
      <c r="AS86" s="88"/>
      <c r="AT86" s="88"/>
      <c r="AU86" s="88"/>
      <c r="AV86" s="88"/>
    </row>
    <row r="87" spans="1:48">
      <c r="A87" s="2">
        <v>85</v>
      </c>
      <c r="B87" s="61" t="s">
        <v>35</v>
      </c>
      <c r="C87" s="61" t="s">
        <v>36</v>
      </c>
      <c r="D87" s="79" t="s">
        <v>15</v>
      </c>
      <c r="E87" s="9">
        <v>1</v>
      </c>
      <c r="F87" s="45">
        <f>SUM(H87:AM87)-(0+0)</f>
        <v>58.52</v>
      </c>
      <c r="G87" s="47">
        <f>F87/E87</f>
        <v>58.52</v>
      </c>
      <c r="H87" s="5"/>
      <c r="I87" s="5"/>
      <c r="J87" s="5">
        <v>58.52</v>
      </c>
      <c r="K87" s="5" t="s">
        <v>12</v>
      </c>
      <c r="L87" s="5"/>
      <c r="M87" s="5"/>
      <c r="N87" s="5" t="s">
        <v>253</v>
      </c>
      <c r="O87" s="5"/>
      <c r="P87" s="5"/>
      <c r="Q87" s="5"/>
      <c r="R87" s="5" t="s">
        <v>253</v>
      </c>
      <c r="S87" s="5"/>
      <c r="T87" s="5" t="s">
        <v>253</v>
      </c>
      <c r="U87" s="5"/>
      <c r="V87" s="5" t="s">
        <v>253</v>
      </c>
      <c r="W87" s="5"/>
      <c r="X87" s="5" t="s">
        <v>253</v>
      </c>
      <c r="Y87" s="5"/>
      <c r="Z87" s="5" t="s">
        <v>253</v>
      </c>
      <c r="AA87" s="5"/>
      <c r="AB87" s="5" t="s">
        <v>253</v>
      </c>
      <c r="AC87" s="6"/>
      <c r="AD87" s="5"/>
      <c r="AE87" s="6"/>
      <c r="AF87" s="24" t="s">
        <v>253</v>
      </c>
      <c r="AG87" s="21"/>
      <c r="AH87" s="5" t="s">
        <v>253</v>
      </c>
      <c r="AI87" s="6"/>
      <c r="AJ87" s="5"/>
      <c r="AK87" s="6"/>
      <c r="AL87" s="79" t="s">
        <v>253</v>
      </c>
      <c r="AM87" s="88"/>
      <c r="AN87" s="88"/>
      <c r="AO87" s="88"/>
      <c r="AP87" s="88"/>
      <c r="AQ87" s="88"/>
      <c r="AR87" s="88"/>
      <c r="AS87" s="88"/>
      <c r="AT87" s="88"/>
      <c r="AU87" s="88"/>
      <c r="AV87" s="88"/>
    </row>
    <row r="88" spans="1:48">
      <c r="A88" s="2">
        <v>86</v>
      </c>
      <c r="B88" s="8" t="s">
        <v>315</v>
      </c>
      <c r="C88" s="8" t="s">
        <v>106</v>
      </c>
      <c r="D88" s="8" t="s">
        <v>319</v>
      </c>
      <c r="E88" s="24">
        <v>1</v>
      </c>
      <c r="F88" s="45">
        <f>SUM(H88:AM88)-(0+0)</f>
        <v>54.92</v>
      </c>
      <c r="G88" s="47">
        <f>F88/E88</f>
        <v>54.92</v>
      </c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11">
        <v>54.92</v>
      </c>
      <c r="AA88" s="8" t="s">
        <v>30</v>
      </c>
      <c r="AB88" s="24" t="s">
        <v>253</v>
      </c>
      <c r="AC88" s="8"/>
      <c r="AD88" s="8" t="s">
        <v>253</v>
      </c>
      <c r="AE88" s="8"/>
      <c r="AF88" s="24" t="s">
        <v>253</v>
      </c>
      <c r="AG88" s="27"/>
      <c r="AH88" s="13" t="s">
        <v>253</v>
      </c>
      <c r="AI88" s="8"/>
      <c r="AJ88" s="8"/>
      <c r="AK88" s="8"/>
      <c r="AL88" s="13" t="s">
        <v>253</v>
      </c>
      <c r="AM88" s="17"/>
      <c r="AN88" s="88"/>
      <c r="AO88" s="88"/>
      <c r="AP88" s="88"/>
      <c r="AQ88" s="88"/>
      <c r="AR88" s="88"/>
      <c r="AS88" s="88"/>
      <c r="AT88" s="88"/>
      <c r="AU88" s="88"/>
      <c r="AV88" s="88"/>
    </row>
    <row r="89" spans="1:48">
      <c r="A89" s="2">
        <v>87</v>
      </c>
      <c r="B89" s="61" t="s">
        <v>160</v>
      </c>
      <c r="C89" s="61" t="s">
        <v>161</v>
      </c>
      <c r="D89" s="79" t="s">
        <v>14</v>
      </c>
      <c r="E89" s="9">
        <v>1</v>
      </c>
      <c r="F89" s="45">
        <f>SUM(H89:AM89)-(0+0)</f>
        <v>54.77</v>
      </c>
      <c r="G89" s="47">
        <f>F89/E89</f>
        <v>54.77</v>
      </c>
      <c r="H89" s="5"/>
      <c r="I89" s="5"/>
      <c r="J89" s="25"/>
      <c r="K89" s="25"/>
      <c r="L89" s="5"/>
      <c r="M89" s="5"/>
      <c r="N89" s="5">
        <v>54.77</v>
      </c>
      <c r="O89" s="5" t="s">
        <v>264</v>
      </c>
      <c r="P89" s="5"/>
      <c r="Q89" s="5"/>
      <c r="R89" s="5" t="s">
        <v>253</v>
      </c>
      <c r="S89" s="5"/>
      <c r="T89" s="5" t="s">
        <v>253</v>
      </c>
      <c r="U89" s="5"/>
      <c r="V89" s="5" t="s">
        <v>253</v>
      </c>
      <c r="W89" s="5"/>
      <c r="X89" s="5" t="s">
        <v>253</v>
      </c>
      <c r="Y89" s="5"/>
      <c r="Z89" s="5" t="s">
        <v>253</v>
      </c>
      <c r="AA89" s="5"/>
      <c r="AB89" s="5" t="s">
        <v>253</v>
      </c>
      <c r="AC89" s="6"/>
      <c r="AD89" s="5"/>
      <c r="AE89" s="6"/>
      <c r="AF89" s="5" t="s">
        <v>253</v>
      </c>
      <c r="AG89" s="21"/>
      <c r="AH89" s="5" t="s">
        <v>253</v>
      </c>
      <c r="AI89" s="6"/>
      <c r="AJ89" s="5"/>
      <c r="AK89" s="6"/>
      <c r="AL89" s="79" t="s">
        <v>253</v>
      </c>
      <c r="AM89" s="88"/>
      <c r="AN89" s="17"/>
      <c r="AO89" s="17"/>
      <c r="AP89" s="17"/>
      <c r="AQ89" s="17"/>
      <c r="AR89" s="1"/>
      <c r="AS89" s="1"/>
      <c r="AT89" s="1"/>
      <c r="AU89" s="1"/>
      <c r="AV89" s="1"/>
    </row>
    <row r="90" spans="1:48">
      <c r="A90" s="2">
        <v>88</v>
      </c>
      <c r="B90" s="61" t="s">
        <v>270</v>
      </c>
      <c r="C90" s="61" t="s">
        <v>271</v>
      </c>
      <c r="D90" s="79" t="s">
        <v>272</v>
      </c>
      <c r="E90" s="9">
        <v>1</v>
      </c>
      <c r="F90" s="45">
        <f>SUM(H90:AM90)-(0+0)</f>
        <v>54.77</v>
      </c>
      <c r="G90" s="47">
        <f>F90/E90</f>
        <v>54.77</v>
      </c>
      <c r="H90" s="5"/>
      <c r="I90" s="5"/>
      <c r="J90" s="25"/>
      <c r="K90" s="25"/>
      <c r="L90" s="5"/>
      <c r="M90" s="5"/>
      <c r="N90" s="5">
        <v>54.77</v>
      </c>
      <c r="O90" s="5" t="s">
        <v>14</v>
      </c>
      <c r="P90" s="5"/>
      <c r="Q90" s="5"/>
      <c r="R90" s="5" t="s">
        <v>253</v>
      </c>
      <c r="S90" s="5"/>
      <c r="T90" s="5" t="s">
        <v>253</v>
      </c>
      <c r="U90" s="5"/>
      <c r="V90" s="5" t="s">
        <v>253</v>
      </c>
      <c r="W90" s="5"/>
      <c r="X90" s="5" t="s">
        <v>253</v>
      </c>
      <c r="Y90" s="5"/>
      <c r="Z90" s="5" t="s">
        <v>253</v>
      </c>
      <c r="AA90" s="5"/>
      <c r="AB90" s="24" t="s">
        <v>253</v>
      </c>
      <c r="AC90" s="6"/>
      <c r="AD90" s="5"/>
      <c r="AE90" s="6"/>
      <c r="AF90" s="5" t="s">
        <v>253</v>
      </c>
      <c r="AG90" s="21"/>
      <c r="AH90" s="5" t="s">
        <v>253</v>
      </c>
      <c r="AI90" s="6"/>
      <c r="AJ90" s="5"/>
      <c r="AK90" s="6"/>
      <c r="AL90" s="79" t="s">
        <v>253</v>
      </c>
      <c r="AM90" s="88"/>
      <c r="AN90" s="17"/>
      <c r="AO90" s="17"/>
      <c r="AP90" s="17"/>
      <c r="AQ90" s="17"/>
      <c r="AR90" s="1"/>
      <c r="AS90" s="1"/>
      <c r="AT90" s="1"/>
      <c r="AU90" s="1"/>
      <c r="AV90" s="1"/>
    </row>
    <row r="91" spans="1:48">
      <c r="A91" s="2">
        <v>89</v>
      </c>
      <c r="B91" s="8" t="s">
        <v>205</v>
      </c>
      <c r="C91" s="8" t="s">
        <v>313</v>
      </c>
      <c r="D91" s="8" t="s">
        <v>321</v>
      </c>
      <c r="E91" s="24">
        <v>1</v>
      </c>
      <c r="F91" s="45">
        <f>SUM(H91:AM91)-(0+0)</f>
        <v>53.41</v>
      </c>
      <c r="G91" s="47">
        <f>F91/E91</f>
        <v>53.41</v>
      </c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11">
        <v>53.41</v>
      </c>
      <c r="AA91" s="8" t="s">
        <v>320</v>
      </c>
      <c r="AB91" s="13" t="s">
        <v>253</v>
      </c>
      <c r="AC91" s="8"/>
      <c r="AD91" s="8"/>
      <c r="AE91" s="8"/>
      <c r="AF91" s="24" t="s">
        <v>253</v>
      </c>
      <c r="AG91" s="27"/>
      <c r="AH91" s="13" t="s">
        <v>253</v>
      </c>
      <c r="AI91" s="8"/>
      <c r="AJ91" s="8"/>
      <c r="AK91" s="8"/>
      <c r="AL91" s="13" t="s">
        <v>253</v>
      </c>
      <c r="AM91" s="17"/>
      <c r="AN91" s="88"/>
      <c r="AO91" s="88"/>
      <c r="AP91" s="88"/>
      <c r="AQ91" s="88"/>
      <c r="AR91" s="88"/>
      <c r="AS91" s="88"/>
      <c r="AT91" s="88"/>
      <c r="AU91" s="88"/>
      <c r="AV91" s="88"/>
    </row>
    <row r="92" spans="1:48">
      <c r="A92" s="2">
        <v>90</v>
      </c>
      <c r="B92" s="61" t="s">
        <v>195</v>
      </c>
      <c r="C92" s="61" t="s">
        <v>196</v>
      </c>
      <c r="D92" s="79" t="s">
        <v>197</v>
      </c>
      <c r="E92" s="9">
        <v>1</v>
      </c>
      <c r="F92" s="45">
        <f>SUM(H92:AM92)-(0+0)</f>
        <v>52.08</v>
      </c>
      <c r="G92" s="47">
        <f>F92/E92</f>
        <v>52.08</v>
      </c>
      <c r="H92" s="5"/>
      <c r="I92" s="5"/>
      <c r="J92" s="5"/>
      <c r="K92" s="5"/>
      <c r="L92" s="5"/>
      <c r="M92" s="5"/>
      <c r="N92" s="5">
        <v>52.08</v>
      </c>
      <c r="O92" s="5" t="s">
        <v>198</v>
      </c>
      <c r="P92" s="5"/>
      <c r="Q92" s="5"/>
      <c r="R92" s="5" t="s">
        <v>253</v>
      </c>
      <c r="S92" s="5"/>
      <c r="T92" s="5" t="s">
        <v>253</v>
      </c>
      <c r="U92" s="5"/>
      <c r="V92" s="5" t="s">
        <v>253</v>
      </c>
      <c r="W92" s="5"/>
      <c r="X92" s="5" t="s">
        <v>253</v>
      </c>
      <c r="Y92" s="5"/>
      <c r="Z92" s="5" t="s">
        <v>253</v>
      </c>
      <c r="AA92" s="5"/>
      <c r="AB92" s="24" t="s">
        <v>253</v>
      </c>
      <c r="AC92" s="6"/>
      <c r="AD92" s="5"/>
      <c r="AE92" s="6"/>
      <c r="AF92" s="5" t="s">
        <v>253</v>
      </c>
      <c r="AG92" s="21"/>
      <c r="AH92" s="5" t="s">
        <v>253</v>
      </c>
      <c r="AI92" s="6"/>
      <c r="AJ92" s="5"/>
      <c r="AK92" s="6"/>
      <c r="AL92" s="79" t="s">
        <v>253</v>
      </c>
      <c r="AM92" s="88"/>
      <c r="AN92" s="17"/>
      <c r="AO92" s="17"/>
      <c r="AP92" s="17"/>
      <c r="AQ92" s="17"/>
      <c r="AR92" s="1"/>
      <c r="AS92" s="1"/>
      <c r="AT92" s="1"/>
      <c r="AU92" s="1"/>
      <c r="AV92" s="1"/>
    </row>
    <row r="93" spans="1:48">
      <c r="A93" s="2">
        <v>91</v>
      </c>
      <c r="B93" s="61" t="s">
        <v>200</v>
      </c>
      <c r="C93" s="61" t="s">
        <v>201</v>
      </c>
      <c r="D93" s="79" t="s">
        <v>198</v>
      </c>
      <c r="E93" s="9">
        <v>1</v>
      </c>
      <c r="F93" s="45">
        <f>SUM(H93:AM93)-(0+0)</f>
        <v>52.08</v>
      </c>
      <c r="G93" s="47">
        <f>F93/E93</f>
        <v>52.08</v>
      </c>
      <c r="H93" s="5"/>
      <c r="I93" s="5"/>
      <c r="J93" s="5"/>
      <c r="K93" s="5"/>
      <c r="L93" s="5"/>
      <c r="M93" s="5"/>
      <c r="N93" s="5">
        <v>52.08</v>
      </c>
      <c r="O93" s="5" t="s">
        <v>197</v>
      </c>
      <c r="P93" s="5"/>
      <c r="Q93" s="5"/>
      <c r="R93" s="5" t="s">
        <v>253</v>
      </c>
      <c r="S93" s="5"/>
      <c r="T93" s="5" t="s">
        <v>253</v>
      </c>
      <c r="U93" s="5"/>
      <c r="V93" s="5" t="s">
        <v>253</v>
      </c>
      <c r="W93" s="5"/>
      <c r="X93" s="5" t="s">
        <v>253</v>
      </c>
      <c r="Y93" s="5"/>
      <c r="Z93" s="5" t="s">
        <v>253</v>
      </c>
      <c r="AA93" s="5"/>
      <c r="AB93" s="5" t="s">
        <v>253</v>
      </c>
      <c r="AC93" s="6"/>
      <c r="AD93" s="5"/>
      <c r="AE93" s="6"/>
      <c r="AF93" s="5" t="s">
        <v>253</v>
      </c>
      <c r="AG93" s="21"/>
      <c r="AH93" s="5" t="s">
        <v>253</v>
      </c>
      <c r="AI93" s="6"/>
      <c r="AJ93" s="5"/>
      <c r="AK93" s="6"/>
      <c r="AL93" s="79" t="s">
        <v>253</v>
      </c>
      <c r="AM93" s="88"/>
      <c r="AN93" s="88"/>
      <c r="AO93" s="88"/>
      <c r="AP93" s="88"/>
      <c r="AQ93" s="88"/>
      <c r="AR93" s="88"/>
      <c r="AS93" s="88"/>
      <c r="AT93" s="88"/>
      <c r="AU93" s="88"/>
      <c r="AV93" s="88"/>
    </row>
    <row r="94" spans="1:48">
      <c r="A94" s="2">
        <v>92</v>
      </c>
      <c r="B94" s="8" t="s">
        <v>317</v>
      </c>
      <c r="C94" s="8" t="s">
        <v>318</v>
      </c>
      <c r="D94" s="8" t="s">
        <v>322</v>
      </c>
      <c r="E94" s="24">
        <v>1</v>
      </c>
      <c r="F94" s="45">
        <f>SUM(H94:AM94)-(0+0)</f>
        <v>52.08</v>
      </c>
      <c r="G94" s="47">
        <f>F94/E94</f>
        <v>52.08</v>
      </c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11">
        <v>52.08</v>
      </c>
      <c r="AA94" s="8" t="s">
        <v>297</v>
      </c>
      <c r="AB94" s="24" t="s">
        <v>253</v>
      </c>
      <c r="AC94" s="8"/>
      <c r="AD94" s="8"/>
      <c r="AE94" s="8"/>
      <c r="AF94" s="24" t="s">
        <v>253</v>
      </c>
      <c r="AG94" s="27"/>
      <c r="AH94" s="13" t="s">
        <v>253</v>
      </c>
      <c r="AI94" s="8"/>
      <c r="AJ94" s="8"/>
      <c r="AK94" s="8"/>
      <c r="AL94" s="13" t="s">
        <v>253</v>
      </c>
      <c r="AM94" s="17"/>
      <c r="AN94" s="88"/>
      <c r="AO94" s="88"/>
      <c r="AP94" s="88"/>
      <c r="AQ94" s="88"/>
      <c r="AR94" s="88"/>
      <c r="AS94" s="88"/>
      <c r="AT94" s="88"/>
      <c r="AU94" s="88"/>
      <c r="AV94" s="88"/>
    </row>
    <row r="95" spans="1:48">
      <c r="A95" s="2">
        <v>93</v>
      </c>
      <c r="B95" s="61" t="s">
        <v>265</v>
      </c>
      <c r="C95" s="61" t="s">
        <v>287</v>
      </c>
      <c r="D95" s="79" t="s">
        <v>268</v>
      </c>
      <c r="E95" s="9">
        <v>1</v>
      </c>
      <c r="F95" s="45">
        <f>SUM(H95:AM95)-(0+0)</f>
        <v>51.88</v>
      </c>
      <c r="G95" s="47">
        <f>F95/E95</f>
        <v>51.88</v>
      </c>
      <c r="H95" s="5"/>
      <c r="I95" s="5"/>
      <c r="J95" s="5"/>
      <c r="K95" s="5"/>
      <c r="L95" s="5"/>
      <c r="M95" s="5"/>
      <c r="N95" s="5">
        <v>51.88</v>
      </c>
      <c r="O95" s="24" t="s">
        <v>269</v>
      </c>
      <c r="P95" s="5"/>
      <c r="Q95" s="5"/>
      <c r="R95" s="5" t="s">
        <v>253</v>
      </c>
      <c r="S95" s="5"/>
      <c r="T95" s="5" t="s">
        <v>253</v>
      </c>
      <c r="U95" s="5"/>
      <c r="V95" s="5" t="s">
        <v>253</v>
      </c>
      <c r="W95" s="5"/>
      <c r="X95" s="5" t="s">
        <v>253</v>
      </c>
      <c r="Y95" s="5"/>
      <c r="Z95" s="5" t="s">
        <v>253</v>
      </c>
      <c r="AA95" s="5"/>
      <c r="AB95" s="13" t="s">
        <v>253</v>
      </c>
      <c r="AC95" s="6"/>
      <c r="AD95" s="5"/>
      <c r="AE95" s="6"/>
      <c r="AF95" s="5" t="s">
        <v>253</v>
      </c>
      <c r="AG95" s="21"/>
      <c r="AH95" s="5" t="s">
        <v>253</v>
      </c>
      <c r="AI95" s="6"/>
      <c r="AJ95" s="5"/>
      <c r="AK95" s="6"/>
      <c r="AL95" s="79" t="s">
        <v>253</v>
      </c>
      <c r="AM95" s="88"/>
      <c r="AN95" s="88"/>
      <c r="AO95" s="88"/>
      <c r="AP95" s="88"/>
      <c r="AQ95" s="88"/>
      <c r="AR95" s="88"/>
      <c r="AS95" s="88"/>
      <c r="AT95" s="88"/>
      <c r="AU95" s="88"/>
      <c r="AV95" s="88"/>
    </row>
    <row r="96" spans="1:48">
      <c r="A96" s="2">
        <v>94</v>
      </c>
      <c r="B96" s="61" t="s">
        <v>267</v>
      </c>
      <c r="C96" s="61" t="s">
        <v>107</v>
      </c>
      <c r="D96" s="79" t="s">
        <v>269</v>
      </c>
      <c r="E96" s="9">
        <v>1</v>
      </c>
      <c r="F96" s="45">
        <f>SUM(H96:AM96)-(0+0)</f>
        <v>51.88</v>
      </c>
      <c r="G96" s="47">
        <f>F96/E96</f>
        <v>51.88</v>
      </c>
      <c r="H96" s="5"/>
      <c r="I96" s="5"/>
      <c r="J96" s="5"/>
      <c r="K96" s="5"/>
      <c r="L96" s="5"/>
      <c r="M96" s="5"/>
      <c r="N96" s="5">
        <v>51.88</v>
      </c>
      <c r="O96" s="24" t="s">
        <v>268</v>
      </c>
      <c r="P96" s="5"/>
      <c r="Q96" s="5"/>
      <c r="R96" s="5" t="s">
        <v>253</v>
      </c>
      <c r="S96" s="5"/>
      <c r="T96" s="5" t="s">
        <v>253</v>
      </c>
      <c r="U96" s="5"/>
      <c r="V96" s="5" t="s">
        <v>253</v>
      </c>
      <c r="W96" s="5"/>
      <c r="X96" s="5" t="s">
        <v>253</v>
      </c>
      <c r="Y96" s="5"/>
      <c r="Z96" s="5" t="s">
        <v>253</v>
      </c>
      <c r="AA96" s="5"/>
      <c r="AB96" s="13" t="s">
        <v>253</v>
      </c>
      <c r="AC96" s="6"/>
      <c r="AD96" s="5"/>
      <c r="AE96" s="6"/>
      <c r="AF96" s="5" t="s">
        <v>253</v>
      </c>
      <c r="AG96" s="21"/>
      <c r="AH96" s="5" t="s">
        <v>253</v>
      </c>
      <c r="AI96" s="6"/>
      <c r="AJ96" s="5"/>
      <c r="AK96" s="6"/>
      <c r="AL96" s="79" t="s">
        <v>253</v>
      </c>
      <c r="AM96" s="88"/>
      <c r="AN96" s="88"/>
      <c r="AO96" s="88"/>
      <c r="AP96" s="88"/>
      <c r="AQ96" s="88"/>
      <c r="AR96" s="88"/>
      <c r="AS96" s="88"/>
      <c r="AT96" s="88"/>
      <c r="AU96" s="88"/>
      <c r="AV96" s="88"/>
    </row>
    <row r="97" spans="1:48">
      <c r="A97" s="2">
        <v>95</v>
      </c>
      <c r="B97" s="49" t="s">
        <v>25</v>
      </c>
      <c r="C97" s="49" t="s">
        <v>277</v>
      </c>
      <c r="D97" s="24" t="s">
        <v>281</v>
      </c>
      <c r="E97" s="24">
        <v>1</v>
      </c>
      <c r="F97" s="45">
        <f>SUM(H97:AM97)-(0+0)</f>
        <v>50.65</v>
      </c>
      <c r="G97" s="47">
        <f>F97/E97</f>
        <v>50.65</v>
      </c>
      <c r="H97" s="24"/>
      <c r="I97" s="24"/>
      <c r="J97" s="24"/>
      <c r="K97" s="24"/>
      <c r="L97" s="24"/>
      <c r="M97" s="24"/>
      <c r="N97" s="13"/>
      <c r="O97" s="24"/>
      <c r="P97" s="13">
        <v>50.65</v>
      </c>
      <c r="Q97" s="24" t="s">
        <v>280</v>
      </c>
      <c r="R97" s="24" t="s">
        <v>253</v>
      </c>
      <c r="S97" s="24"/>
      <c r="T97" s="24" t="s">
        <v>253</v>
      </c>
      <c r="U97" s="24"/>
      <c r="V97" s="24" t="s">
        <v>253</v>
      </c>
      <c r="W97" s="24"/>
      <c r="X97" s="24" t="s">
        <v>253</v>
      </c>
      <c r="Y97" s="24"/>
      <c r="Z97" s="24" t="s">
        <v>253</v>
      </c>
      <c r="AA97" s="24"/>
      <c r="AB97" s="24" t="s">
        <v>253</v>
      </c>
      <c r="AC97" s="24"/>
      <c r="AD97" s="24"/>
      <c r="AE97" s="24"/>
      <c r="AF97" s="24" t="s">
        <v>253</v>
      </c>
      <c r="AG97" s="24"/>
      <c r="AH97" s="13" t="s">
        <v>253</v>
      </c>
      <c r="AI97" s="24"/>
      <c r="AJ97" s="24"/>
      <c r="AK97" s="24"/>
      <c r="AL97" s="13" t="s">
        <v>253</v>
      </c>
      <c r="AM97" s="88"/>
      <c r="AN97" s="88"/>
      <c r="AO97" s="88"/>
      <c r="AP97" s="88"/>
      <c r="AQ97" s="88"/>
      <c r="AR97" s="88"/>
      <c r="AS97" s="88"/>
      <c r="AT97" s="88"/>
      <c r="AU97" s="88"/>
      <c r="AV97" s="88"/>
    </row>
    <row r="98" spans="1:48">
      <c r="A98" s="2">
        <v>96</v>
      </c>
      <c r="B98" s="49" t="s">
        <v>278</v>
      </c>
      <c r="C98" s="49" t="s">
        <v>279</v>
      </c>
      <c r="D98" s="24" t="s">
        <v>280</v>
      </c>
      <c r="E98" s="24">
        <v>1</v>
      </c>
      <c r="F98" s="45">
        <f>SUM(H98:AM98)-(0+0)</f>
        <v>50.65</v>
      </c>
      <c r="G98" s="47">
        <f>F98/E98</f>
        <v>50.65</v>
      </c>
      <c r="H98" s="24"/>
      <c r="I98" s="24"/>
      <c r="J98" s="24"/>
      <c r="K98" s="24"/>
      <c r="L98" s="24"/>
      <c r="M98" s="24"/>
      <c r="N98" s="13"/>
      <c r="O98" s="24"/>
      <c r="P98" s="13">
        <v>50.65</v>
      </c>
      <c r="Q98" s="24" t="s">
        <v>281</v>
      </c>
      <c r="R98" s="24" t="s">
        <v>253</v>
      </c>
      <c r="S98" s="24"/>
      <c r="T98" s="24" t="s">
        <v>253</v>
      </c>
      <c r="U98" s="24"/>
      <c r="V98" s="24" t="s">
        <v>253</v>
      </c>
      <c r="W98" s="24"/>
      <c r="X98" s="24" t="s">
        <v>253</v>
      </c>
      <c r="Y98" s="24"/>
      <c r="Z98" s="24" t="s">
        <v>253</v>
      </c>
      <c r="AA98" s="24"/>
      <c r="AB98" s="5" t="s">
        <v>253</v>
      </c>
      <c r="AC98" s="24"/>
      <c r="AD98" s="24"/>
      <c r="AE98" s="24"/>
      <c r="AF98" s="24" t="s">
        <v>253</v>
      </c>
      <c r="AG98" s="24"/>
      <c r="AH98" s="13" t="s">
        <v>253</v>
      </c>
      <c r="AI98" s="24"/>
      <c r="AJ98" s="24"/>
      <c r="AK98" s="24"/>
      <c r="AL98" s="13" t="s">
        <v>253</v>
      </c>
      <c r="AM98" s="88"/>
      <c r="AN98" s="88"/>
      <c r="AO98" s="88"/>
      <c r="AP98" s="88"/>
      <c r="AQ98" s="88"/>
      <c r="AR98" s="88"/>
      <c r="AS98" s="88"/>
      <c r="AT98" s="88"/>
      <c r="AU98" s="88"/>
      <c r="AV98" s="88"/>
    </row>
    <row r="99" spans="1:48">
      <c r="A99" s="2">
        <v>97</v>
      </c>
      <c r="B99" s="8" t="s">
        <v>327</v>
      </c>
      <c r="C99" s="8" t="s">
        <v>328</v>
      </c>
      <c r="D99" s="8" t="s">
        <v>330</v>
      </c>
      <c r="E99" s="24">
        <v>1</v>
      </c>
      <c r="F99" s="45">
        <f>SUM(H99:AM99)-(0+0)</f>
        <v>47.92</v>
      </c>
      <c r="G99" s="47">
        <f>F99/E99</f>
        <v>47.92</v>
      </c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>
        <v>47.92</v>
      </c>
      <c r="AE99" s="8" t="s">
        <v>331</v>
      </c>
      <c r="AF99" s="24" t="s">
        <v>253</v>
      </c>
      <c r="AG99" s="8"/>
      <c r="AH99" s="13" t="s">
        <v>253</v>
      </c>
      <c r="AI99" s="8"/>
      <c r="AJ99" s="8"/>
      <c r="AK99" s="8"/>
      <c r="AL99" s="13" t="s">
        <v>253</v>
      </c>
      <c r="AM99" s="1"/>
      <c r="AN99" s="88"/>
      <c r="AO99" s="88"/>
      <c r="AP99" s="88"/>
      <c r="AQ99" s="88"/>
      <c r="AR99" s="88"/>
      <c r="AS99" s="88"/>
      <c r="AT99" s="88"/>
      <c r="AU99" s="88"/>
      <c r="AV99" s="88"/>
    </row>
    <row r="100" spans="1:48">
      <c r="A100" s="2">
        <v>98</v>
      </c>
      <c r="B100" s="8" t="s">
        <v>96</v>
      </c>
      <c r="C100" s="8" t="s">
        <v>240</v>
      </c>
      <c r="D100" s="8" t="s">
        <v>331</v>
      </c>
      <c r="E100" s="24">
        <v>1</v>
      </c>
      <c r="F100" s="45">
        <f>SUM(H100:AM100)-(0+0)</f>
        <v>47.92</v>
      </c>
      <c r="G100" s="47">
        <f>F100/E100</f>
        <v>47.92</v>
      </c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>
        <v>47.92</v>
      </c>
      <c r="AE100" s="8" t="s">
        <v>330</v>
      </c>
      <c r="AF100" s="24" t="s">
        <v>253</v>
      </c>
      <c r="AG100" s="8"/>
      <c r="AH100" s="13" t="s">
        <v>253</v>
      </c>
      <c r="AI100" s="8"/>
      <c r="AJ100" s="8"/>
      <c r="AK100" s="8"/>
      <c r="AL100" s="13" t="s">
        <v>253</v>
      </c>
      <c r="AM100" s="1"/>
      <c r="AN100" s="17"/>
      <c r="AO100" s="17"/>
      <c r="AP100" s="17"/>
      <c r="AQ100" s="17"/>
      <c r="AR100" s="17"/>
      <c r="AS100" s="17"/>
      <c r="AT100" s="17"/>
      <c r="AU100" s="1"/>
      <c r="AV100" s="1"/>
    </row>
    <row r="101" spans="1:48">
      <c r="A101" s="2">
        <v>99</v>
      </c>
      <c r="B101" s="63" t="s">
        <v>292</v>
      </c>
      <c r="C101" s="63" t="s">
        <v>111</v>
      </c>
      <c r="D101" s="56" t="s">
        <v>289</v>
      </c>
      <c r="E101" s="56">
        <v>1</v>
      </c>
      <c r="F101" s="54">
        <f>SUM(H101:AM101)-(0+0)</f>
        <v>46.28</v>
      </c>
      <c r="G101" s="55">
        <f>F101/E101</f>
        <v>46.28</v>
      </c>
      <c r="H101" s="56"/>
      <c r="I101" s="56"/>
      <c r="J101" s="56"/>
      <c r="K101" s="56"/>
      <c r="L101" s="56"/>
      <c r="M101" s="56"/>
      <c r="N101" s="57"/>
      <c r="O101" s="56"/>
      <c r="P101" s="56"/>
      <c r="Q101" s="56"/>
      <c r="R101" s="56"/>
      <c r="S101" s="56"/>
      <c r="T101" s="57">
        <v>46.28</v>
      </c>
      <c r="U101" s="56" t="s">
        <v>37</v>
      </c>
      <c r="V101" s="56" t="s">
        <v>253</v>
      </c>
      <c r="W101" s="56"/>
      <c r="X101" s="56" t="s">
        <v>253</v>
      </c>
      <c r="Y101" s="56"/>
      <c r="Z101" s="56" t="s">
        <v>253</v>
      </c>
      <c r="AA101" s="56"/>
      <c r="AB101" s="56" t="s">
        <v>253</v>
      </c>
      <c r="AC101" s="56"/>
      <c r="AD101" s="56"/>
      <c r="AE101" s="56"/>
      <c r="AF101" s="56" t="s">
        <v>253</v>
      </c>
      <c r="AG101" s="56"/>
      <c r="AH101" s="57" t="s">
        <v>253</v>
      </c>
      <c r="AI101" s="56"/>
      <c r="AJ101" s="56"/>
      <c r="AK101" s="56"/>
      <c r="AL101" s="57" t="s">
        <v>253</v>
      </c>
      <c r="AM101" s="88"/>
    </row>
    <row r="102" spans="1:48" s="8" customFormat="1">
      <c r="A102" s="2">
        <v>100</v>
      </c>
      <c r="B102" s="61" t="s">
        <v>134</v>
      </c>
      <c r="C102" s="61" t="s">
        <v>213</v>
      </c>
      <c r="D102" s="79" t="s">
        <v>137</v>
      </c>
      <c r="E102" s="9">
        <v>1</v>
      </c>
      <c r="F102" s="45">
        <f>SUM(H102:AM102)-(0+0)</f>
        <v>46.21</v>
      </c>
      <c r="G102" s="47">
        <f>F102/E102</f>
        <v>46.21</v>
      </c>
      <c r="H102" s="24"/>
      <c r="I102" s="24"/>
      <c r="J102" s="24"/>
      <c r="K102" s="24"/>
      <c r="L102" s="24"/>
      <c r="M102" s="24"/>
      <c r="N102" s="13"/>
      <c r="O102" s="24"/>
      <c r="P102" s="24"/>
      <c r="Q102" s="24"/>
      <c r="R102" s="13">
        <v>46.21</v>
      </c>
      <c r="S102" s="24" t="s">
        <v>285</v>
      </c>
      <c r="T102" s="24" t="s">
        <v>253</v>
      </c>
      <c r="U102" s="24"/>
      <c r="V102" s="24" t="s">
        <v>253</v>
      </c>
      <c r="W102" s="24"/>
      <c r="X102" s="24" t="s">
        <v>253</v>
      </c>
      <c r="Y102" s="24"/>
      <c r="Z102" s="13" t="s">
        <v>253</v>
      </c>
      <c r="AA102" s="24"/>
      <c r="AB102" s="13" t="s">
        <v>253</v>
      </c>
      <c r="AC102" s="24"/>
      <c r="AD102" s="24"/>
      <c r="AE102" s="24"/>
      <c r="AF102" s="13" t="s">
        <v>253</v>
      </c>
      <c r="AG102" s="24"/>
      <c r="AH102" s="13" t="s">
        <v>253</v>
      </c>
      <c r="AI102" s="24"/>
      <c r="AJ102" s="13"/>
      <c r="AK102" s="24"/>
      <c r="AL102" s="13" t="s">
        <v>253</v>
      </c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</row>
    <row r="103" spans="1:48" s="8" customFormat="1">
      <c r="A103" s="2">
        <v>101</v>
      </c>
      <c r="B103" s="61" t="s">
        <v>28</v>
      </c>
      <c r="C103" s="61" t="s">
        <v>286</v>
      </c>
      <c r="D103" s="79" t="s">
        <v>285</v>
      </c>
      <c r="E103" s="9">
        <v>1</v>
      </c>
      <c r="F103" s="45">
        <f>SUM(H103:AM103)-(0+0)</f>
        <v>46.21</v>
      </c>
      <c r="G103" s="47">
        <f>F103/E103</f>
        <v>46.21</v>
      </c>
      <c r="H103" s="24"/>
      <c r="I103" s="24"/>
      <c r="J103" s="24"/>
      <c r="K103" s="24"/>
      <c r="L103" s="24"/>
      <c r="M103" s="24"/>
      <c r="N103" s="13"/>
      <c r="O103" s="24"/>
      <c r="P103" s="24"/>
      <c r="Q103" s="24"/>
      <c r="R103" s="13">
        <v>46.21</v>
      </c>
      <c r="S103" s="24" t="s">
        <v>137</v>
      </c>
      <c r="T103" s="24" t="s">
        <v>291</v>
      </c>
      <c r="U103" s="24"/>
      <c r="V103" s="24" t="s">
        <v>253</v>
      </c>
      <c r="W103" s="24"/>
      <c r="X103" s="24" t="s">
        <v>253</v>
      </c>
      <c r="Y103" s="24"/>
      <c r="Z103" s="13" t="s">
        <v>253</v>
      </c>
      <c r="AA103" s="24"/>
      <c r="AB103" s="13" t="s">
        <v>253</v>
      </c>
      <c r="AC103" s="24"/>
      <c r="AD103" s="24"/>
      <c r="AE103" s="24"/>
      <c r="AF103" s="13" t="s">
        <v>253</v>
      </c>
      <c r="AG103" s="24"/>
      <c r="AH103" s="13" t="s">
        <v>253</v>
      </c>
      <c r="AI103" s="24"/>
      <c r="AJ103" s="13"/>
      <c r="AK103" s="24"/>
      <c r="AL103" s="13" t="s">
        <v>253</v>
      </c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</row>
    <row r="104" spans="1:48" s="8" customFormat="1">
      <c r="A104" s="2">
        <v>102</v>
      </c>
      <c r="B104" s="8" t="s">
        <v>323</v>
      </c>
      <c r="C104" s="8" t="s">
        <v>107</v>
      </c>
      <c r="D104" s="8" t="s">
        <v>324</v>
      </c>
      <c r="E104" s="24">
        <v>1</v>
      </c>
      <c r="F104" s="45">
        <f>SUM(H104:AM104)-(0+0)</f>
        <v>44.89</v>
      </c>
      <c r="G104" s="47">
        <f>F104/E104</f>
        <v>44.89</v>
      </c>
      <c r="Z104" s="11">
        <v>44.89</v>
      </c>
      <c r="AA104" s="8" t="s">
        <v>300</v>
      </c>
      <c r="AB104" s="24" t="s">
        <v>253</v>
      </c>
      <c r="AF104" s="24" t="s">
        <v>253</v>
      </c>
      <c r="AH104" s="13" t="s">
        <v>253</v>
      </c>
      <c r="AL104" s="13" t="s">
        <v>253</v>
      </c>
      <c r="AN104" s="24"/>
      <c r="AO104" s="24"/>
      <c r="AP104" s="24"/>
      <c r="AQ104" s="24"/>
      <c r="AR104" s="24"/>
      <c r="AS104" s="24"/>
      <c r="AT104" s="24"/>
      <c r="AU104" s="24"/>
      <c r="AV104" s="24"/>
    </row>
    <row r="105" spans="1:48" s="8" customFormat="1">
      <c r="A105" s="2">
        <v>103</v>
      </c>
      <c r="B105" s="8" t="s">
        <v>155</v>
      </c>
      <c r="C105" s="8" t="s">
        <v>337</v>
      </c>
      <c r="D105" s="8" t="s">
        <v>336</v>
      </c>
      <c r="E105" s="24">
        <v>1</v>
      </c>
      <c r="F105" s="45">
        <f>SUM(H105:AM105)-(0+0)</f>
        <v>42.8</v>
      </c>
      <c r="G105" s="47">
        <f>F105/E105</f>
        <v>42.8</v>
      </c>
      <c r="AF105" s="24"/>
      <c r="AH105" s="13"/>
      <c r="AJ105" s="11">
        <v>42.8</v>
      </c>
      <c r="AK105" s="8" t="s">
        <v>43</v>
      </c>
      <c r="AL105" s="145" t="s">
        <v>253</v>
      </c>
    </row>
    <row r="106" spans="1:48">
      <c r="A106" s="2">
        <v>104</v>
      </c>
      <c r="B106" s="49" t="s">
        <v>283</v>
      </c>
      <c r="C106" s="49" t="s">
        <v>284</v>
      </c>
      <c r="D106" s="24" t="s">
        <v>282</v>
      </c>
      <c r="E106" s="24">
        <v>1</v>
      </c>
      <c r="F106" s="45">
        <f>SUM(H106:AM106)-(0+0)</f>
        <v>41.23</v>
      </c>
      <c r="G106" s="47">
        <f>F106/E106</f>
        <v>41.23</v>
      </c>
      <c r="H106" s="24"/>
      <c r="I106" s="24"/>
      <c r="J106" s="24"/>
      <c r="K106" s="24"/>
      <c r="L106" s="24"/>
      <c r="M106" s="24"/>
      <c r="N106" s="13"/>
      <c r="O106" s="24"/>
      <c r="P106" s="13">
        <v>41.23</v>
      </c>
      <c r="Q106" s="24" t="s">
        <v>52</v>
      </c>
      <c r="R106" s="24" t="s">
        <v>253</v>
      </c>
      <c r="S106" s="24"/>
      <c r="T106" s="24" t="s">
        <v>253</v>
      </c>
      <c r="U106" s="24"/>
      <c r="V106" s="24" t="s">
        <v>253</v>
      </c>
      <c r="W106" s="24"/>
      <c r="X106" s="24" t="s">
        <v>253</v>
      </c>
      <c r="Y106" s="24"/>
      <c r="Z106" s="24" t="s">
        <v>253</v>
      </c>
      <c r="AA106" s="24"/>
      <c r="AB106" s="24" t="s">
        <v>253</v>
      </c>
      <c r="AC106" s="24"/>
      <c r="AD106" s="24"/>
      <c r="AE106" s="24"/>
      <c r="AF106" s="24" t="s">
        <v>253</v>
      </c>
      <c r="AG106" s="24"/>
      <c r="AH106" s="13" t="s">
        <v>253</v>
      </c>
      <c r="AI106" s="24"/>
      <c r="AJ106" s="24"/>
      <c r="AK106" s="24"/>
      <c r="AL106" s="90" t="s">
        <v>253</v>
      </c>
      <c r="AM106" s="88"/>
      <c r="AN106" s="24"/>
      <c r="AO106" s="24"/>
      <c r="AP106" s="24"/>
      <c r="AQ106" s="24"/>
      <c r="AR106" s="24"/>
      <c r="AS106" s="88"/>
      <c r="AT106" s="88"/>
      <c r="AU106" s="88"/>
      <c r="AV106" s="88"/>
    </row>
    <row r="107" spans="1:48">
      <c r="A107" s="2">
        <v>105</v>
      </c>
      <c r="B107" s="49" t="s">
        <v>231</v>
      </c>
      <c r="C107" s="49" t="s">
        <v>232</v>
      </c>
      <c r="D107" s="24" t="s">
        <v>230</v>
      </c>
      <c r="E107" s="24">
        <v>1</v>
      </c>
      <c r="F107" s="45">
        <f>SUM(H107:AM107)-(0+0)</f>
        <v>37.96</v>
      </c>
      <c r="G107" s="47">
        <f>F107/E107</f>
        <v>37.96</v>
      </c>
      <c r="H107" s="24"/>
      <c r="I107" s="24"/>
      <c r="J107" s="24"/>
      <c r="K107" s="24"/>
      <c r="L107" s="24"/>
      <c r="M107" s="24"/>
      <c r="N107" s="13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13">
        <v>37.96</v>
      </c>
      <c r="AI107" s="24" t="s">
        <v>116</v>
      </c>
      <c r="AJ107" s="13"/>
      <c r="AK107" s="24"/>
      <c r="AL107" s="13"/>
      <c r="AM107" s="24"/>
      <c r="AN107" s="8"/>
      <c r="AO107" s="8"/>
      <c r="AP107" s="8"/>
      <c r="AQ107" s="8"/>
      <c r="AR107" s="8"/>
      <c r="AS107" s="17"/>
      <c r="AT107" s="17"/>
      <c r="AU107" s="17"/>
      <c r="AV107" s="17"/>
    </row>
    <row r="108" spans="1:48">
      <c r="A108" s="2"/>
      <c r="B108" s="101" t="s">
        <v>105</v>
      </c>
      <c r="C108" s="101" t="s">
        <v>106</v>
      </c>
      <c r="D108" s="102" t="s">
        <v>23</v>
      </c>
      <c r="E108" s="53"/>
      <c r="F108" s="54">
        <f>SUM(H108:AM108)-(0+0)</f>
        <v>0</v>
      </c>
      <c r="G108" s="55" t="e">
        <f>F108/E108</f>
        <v>#DIV/0!</v>
      </c>
      <c r="H108" s="70"/>
      <c r="I108" s="70"/>
      <c r="J108" s="70"/>
      <c r="K108" s="70"/>
      <c r="L108" s="70"/>
      <c r="M108" s="70"/>
      <c r="N108" s="56"/>
      <c r="O108" s="56"/>
      <c r="P108" s="70"/>
      <c r="Q108" s="70"/>
      <c r="R108" s="70"/>
      <c r="S108" s="70"/>
      <c r="T108" s="5"/>
      <c r="U108" s="5"/>
      <c r="V108" s="5"/>
      <c r="W108" s="5"/>
      <c r="X108" s="5"/>
      <c r="Y108" s="5"/>
      <c r="Z108" s="5"/>
      <c r="AA108" s="5"/>
      <c r="AB108" s="5"/>
      <c r="AC108" s="6"/>
      <c r="AD108" s="5"/>
      <c r="AE108" s="6"/>
      <c r="AF108" s="5"/>
      <c r="AG108" s="6"/>
      <c r="AH108" s="5"/>
      <c r="AI108" s="6"/>
      <c r="AJ108" s="5"/>
      <c r="AK108" s="6"/>
      <c r="AL108" s="79"/>
      <c r="AM108" s="24"/>
      <c r="AN108" s="24"/>
      <c r="AO108" s="24"/>
      <c r="AP108" s="24"/>
      <c r="AQ108" s="24"/>
      <c r="AR108" s="24"/>
      <c r="AS108" s="88"/>
      <c r="AT108" s="88"/>
      <c r="AU108" s="88"/>
      <c r="AV108" s="88"/>
    </row>
    <row r="109" spans="1:48">
      <c r="A109" s="2"/>
      <c r="B109" s="61" t="s">
        <v>19</v>
      </c>
      <c r="C109" s="61" t="s">
        <v>191</v>
      </c>
      <c r="D109" s="79" t="s">
        <v>75</v>
      </c>
      <c r="E109" s="9"/>
      <c r="F109" s="45">
        <f>SUM(H109:AM109)-(0+0)</f>
        <v>0</v>
      </c>
      <c r="G109" s="47" t="e">
        <f>F109/E109</f>
        <v>#DIV/0!</v>
      </c>
      <c r="H109" s="5"/>
      <c r="I109" s="5"/>
      <c r="J109" s="5"/>
      <c r="K109" s="5"/>
      <c r="L109" s="5"/>
      <c r="M109" s="5"/>
      <c r="N109" s="5"/>
      <c r="O109" s="5"/>
      <c r="P109" s="4"/>
      <c r="Q109" s="4"/>
      <c r="R109" s="12"/>
      <c r="S109" s="4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1"/>
      <c r="AG109" s="130"/>
      <c r="AH109" s="131"/>
      <c r="AI109" s="4"/>
      <c r="AJ109" s="12"/>
      <c r="AK109" s="4"/>
      <c r="AL109" s="79"/>
      <c r="AM109" s="24"/>
      <c r="AN109" s="24"/>
      <c r="AO109" s="24"/>
      <c r="AP109" s="24"/>
      <c r="AQ109" s="24"/>
      <c r="AR109" s="24"/>
      <c r="AS109" s="88"/>
      <c r="AT109" s="88"/>
      <c r="AU109" s="88"/>
      <c r="AV109" s="88"/>
    </row>
    <row r="110" spans="1:48">
      <c r="A110" s="2"/>
      <c r="B110" s="61" t="s">
        <v>153</v>
      </c>
      <c r="C110" s="61" t="s">
        <v>154</v>
      </c>
      <c r="D110" s="79" t="s">
        <v>92</v>
      </c>
      <c r="E110" s="9"/>
      <c r="F110" s="45">
        <f>SUM(H110:AM110)-(0+0)</f>
        <v>0</v>
      </c>
      <c r="G110" s="47" t="e">
        <f>F110/E110</f>
        <v>#DIV/0!</v>
      </c>
      <c r="H110" s="12"/>
      <c r="I110" s="12"/>
      <c r="J110" s="12"/>
      <c r="K110" s="12"/>
      <c r="L110" s="4"/>
      <c r="M110" s="4"/>
      <c r="N110" s="12"/>
      <c r="O110" s="4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6"/>
      <c r="AD110" s="5"/>
      <c r="AE110" s="6"/>
      <c r="AF110" s="5"/>
      <c r="AG110" s="6"/>
      <c r="AH110" s="5"/>
      <c r="AI110" s="6"/>
      <c r="AJ110" s="5"/>
      <c r="AK110" s="6"/>
      <c r="AL110" s="13"/>
      <c r="AM110" s="24"/>
      <c r="AN110" s="24"/>
      <c r="AO110" s="24"/>
      <c r="AP110" s="24"/>
      <c r="AQ110" s="24"/>
      <c r="AR110" s="24"/>
      <c r="AS110" s="88"/>
      <c r="AT110" s="88"/>
      <c r="AU110" s="88"/>
      <c r="AV110" s="88"/>
    </row>
    <row r="111" spans="1:48">
      <c r="A111" s="2"/>
      <c r="B111" s="61" t="s">
        <v>192</v>
      </c>
      <c r="C111" s="61" t="s">
        <v>193</v>
      </c>
      <c r="D111" s="79" t="s">
        <v>144</v>
      </c>
      <c r="E111" s="9"/>
      <c r="F111" s="45">
        <f>SUM(H111:AM111)-(0+0)</f>
        <v>0</v>
      </c>
      <c r="G111" s="47" t="e">
        <f>F111/E111</f>
        <v>#DIV/0!</v>
      </c>
      <c r="H111" s="24"/>
      <c r="I111" s="24"/>
      <c r="J111" s="24"/>
      <c r="K111" s="24"/>
      <c r="L111" s="24"/>
      <c r="M111" s="24"/>
      <c r="N111" s="13"/>
      <c r="O111" s="24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6"/>
      <c r="AD111" s="5"/>
      <c r="AE111" s="6"/>
      <c r="AF111" s="5"/>
      <c r="AG111" s="6"/>
      <c r="AH111" s="5"/>
      <c r="AI111" s="6"/>
      <c r="AJ111" s="5"/>
      <c r="AK111" s="6"/>
      <c r="AL111" s="79"/>
      <c r="AM111" s="24"/>
      <c r="AN111" s="24"/>
      <c r="AO111" s="24"/>
      <c r="AP111" s="24"/>
      <c r="AQ111" s="24"/>
      <c r="AR111" s="24"/>
      <c r="AS111" s="88"/>
      <c r="AT111" s="88"/>
      <c r="AU111" s="88"/>
      <c r="AV111" s="88"/>
    </row>
    <row r="112" spans="1:48">
      <c r="A112" s="2"/>
      <c r="B112" s="63" t="s">
        <v>19</v>
      </c>
      <c r="C112" s="63" t="s">
        <v>20</v>
      </c>
      <c r="D112" s="56" t="s">
        <v>133</v>
      </c>
      <c r="E112" s="56"/>
      <c r="F112" s="54">
        <f>SUM(H112:AM112)-(0+0)</f>
        <v>0</v>
      </c>
      <c r="G112" s="55" t="e">
        <f>F112/E112</f>
        <v>#DIV/0!</v>
      </c>
      <c r="H112" s="105"/>
      <c r="I112" s="105"/>
      <c r="J112" s="105"/>
      <c r="K112" s="105"/>
      <c r="L112" s="105"/>
      <c r="M112" s="105"/>
      <c r="N112" s="105"/>
      <c r="O112" s="105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119"/>
      <c r="AD112" s="70"/>
      <c r="AE112" s="119"/>
      <c r="AF112" s="70"/>
      <c r="AG112" s="119"/>
      <c r="AH112" s="70"/>
      <c r="AI112" s="6"/>
      <c r="AJ112" s="5"/>
      <c r="AK112" s="6"/>
      <c r="AL112" s="79"/>
      <c r="AM112" s="24"/>
      <c r="AN112" s="24"/>
      <c r="AO112" s="24"/>
      <c r="AP112" s="24"/>
      <c r="AQ112" s="24"/>
      <c r="AR112" s="24"/>
      <c r="AS112" s="88"/>
      <c r="AT112" s="88"/>
      <c r="AU112" s="88"/>
      <c r="AV112" s="88"/>
    </row>
    <row r="113" spans="1:48">
      <c r="A113" s="2"/>
      <c r="B113" s="61" t="s">
        <v>96</v>
      </c>
      <c r="C113" s="61" t="s">
        <v>101</v>
      </c>
      <c r="D113" s="79" t="s">
        <v>64</v>
      </c>
      <c r="E113" s="24"/>
      <c r="F113" s="45">
        <f>SUM(H113:AM113)-(0+0)</f>
        <v>0</v>
      </c>
      <c r="G113" s="47" t="e">
        <f>F113/E113</f>
        <v>#DIV/0!</v>
      </c>
      <c r="H113" s="12"/>
      <c r="I113" s="12"/>
      <c r="J113" s="12"/>
      <c r="K113" s="12"/>
      <c r="L113" s="4"/>
      <c r="M113" s="4"/>
      <c r="N113" s="12"/>
      <c r="O113" s="4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6"/>
      <c r="AD113" s="5"/>
      <c r="AE113" s="6"/>
      <c r="AF113" s="5"/>
      <c r="AG113" s="6"/>
      <c r="AH113" s="5"/>
      <c r="AI113" s="118"/>
      <c r="AJ113" s="71"/>
      <c r="AK113" s="118"/>
      <c r="AL113" s="79"/>
      <c r="AM113" s="24"/>
      <c r="AN113" s="24"/>
      <c r="AO113" s="24"/>
      <c r="AP113" s="24"/>
      <c r="AQ113" s="24"/>
      <c r="AR113" s="24"/>
      <c r="AS113" s="88"/>
      <c r="AT113" s="88"/>
      <c r="AU113" s="88"/>
      <c r="AV113" s="88"/>
    </row>
    <row r="114" spans="1:48">
      <c r="A114" s="2"/>
      <c r="B114" s="61" t="s">
        <v>204</v>
      </c>
      <c r="C114" s="61" t="s">
        <v>79</v>
      </c>
      <c r="D114" s="79" t="s">
        <v>128</v>
      </c>
      <c r="E114" s="9"/>
      <c r="F114" s="45">
        <f>SUM(H114:AM114)-(0+0)</f>
        <v>0</v>
      </c>
      <c r="G114" s="47" t="e">
        <f>F114/E114</f>
        <v>#DIV/0!</v>
      </c>
      <c r="H114" s="12"/>
      <c r="I114" s="12"/>
      <c r="J114" s="12"/>
      <c r="K114" s="12"/>
      <c r="L114" s="4"/>
      <c r="M114" s="4"/>
      <c r="N114" s="12"/>
      <c r="O114" s="4"/>
      <c r="P114" s="4"/>
      <c r="Q114" s="4"/>
      <c r="R114" s="12"/>
      <c r="S114" s="4"/>
      <c r="T114" s="4"/>
      <c r="U114" s="4"/>
      <c r="V114" s="4"/>
      <c r="W114" s="4"/>
      <c r="X114" s="24"/>
      <c r="Y114" s="24"/>
      <c r="Z114" s="4"/>
      <c r="AA114" s="4"/>
      <c r="AB114" s="4"/>
      <c r="AC114" s="4"/>
      <c r="AD114" s="4"/>
      <c r="AE114" s="4"/>
      <c r="AF114" s="12"/>
      <c r="AG114" s="4"/>
      <c r="AH114" s="12"/>
      <c r="AI114" s="4"/>
      <c r="AJ114" s="12"/>
      <c r="AK114" s="4"/>
      <c r="AL114" s="13"/>
      <c r="AM114" s="24"/>
      <c r="AN114" s="24"/>
      <c r="AO114" s="24"/>
      <c r="AP114" s="24"/>
      <c r="AQ114" s="24"/>
      <c r="AR114" s="24"/>
      <c r="AS114" s="88"/>
      <c r="AT114" s="88"/>
      <c r="AU114" s="88"/>
      <c r="AV114" s="88"/>
    </row>
    <row r="115" spans="1:48">
      <c r="A115" s="2"/>
      <c r="B115" s="114" t="s">
        <v>214</v>
      </c>
      <c r="C115" s="114" t="s">
        <v>188</v>
      </c>
      <c r="D115" s="116" t="s">
        <v>202</v>
      </c>
      <c r="E115" s="88"/>
      <c r="F115" s="45">
        <f>SUM(H115:AM115)-(0+0)</f>
        <v>0</v>
      </c>
      <c r="G115" s="47" t="e">
        <f>F115/E115</f>
        <v>#DIV/0!</v>
      </c>
      <c r="H115" s="12"/>
      <c r="I115" s="12"/>
      <c r="J115" s="12"/>
      <c r="K115" s="12"/>
      <c r="L115" s="4"/>
      <c r="M115" s="4"/>
      <c r="N115" s="12"/>
      <c r="O115" s="4"/>
      <c r="P115" s="4"/>
      <c r="Q115" s="4"/>
      <c r="R115" s="12"/>
      <c r="S115" s="4"/>
      <c r="T115" s="4"/>
      <c r="U115" s="4"/>
      <c r="V115" s="4"/>
      <c r="W115" s="4"/>
      <c r="X115" s="12"/>
      <c r="Y115" s="4"/>
      <c r="Z115" s="12"/>
      <c r="AA115" s="4"/>
      <c r="AB115" s="4"/>
      <c r="AC115" s="4"/>
      <c r="AD115" s="4"/>
      <c r="AE115" s="4"/>
      <c r="AF115" s="12"/>
      <c r="AG115" s="4"/>
      <c r="AH115" s="12"/>
      <c r="AI115" s="4"/>
      <c r="AJ115" s="12"/>
      <c r="AK115" s="4"/>
      <c r="AL115" s="13"/>
      <c r="AM115" s="24"/>
      <c r="AN115" s="24"/>
      <c r="AO115" s="24"/>
      <c r="AP115" s="24"/>
      <c r="AQ115" s="24"/>
      <c r="AR115" s="88"/>
      <c r="AS115" s="88"/>
      <c r="AT115" s="88"/>
      <c r="AU115" s="88"/>
      <c r="AV115" s="88"/>
    </row>
    <row r="116" spans="1:48">
      <c r="A116" s="2"/>
      <c r="B116" s="114" t="s">
        <v>215</v>
      </c>
      <c r="C116" s="114" t="s">
        <v>216</v>
      </c>
      <c r="D116" s="116" t="s">
        <v>49</v>
      </c>
      <c r="E116" s="117"/>
      <c r="F116" s="45">
        <f>SUM(H116:AM116)-(0+0)</f>
        <v>0</v>
      </c>
      <c r="G116" s="47" t="e">
        <f>F116/E116</f>
        <v>#DIV/0!</v>
      </c>
      <c r="H116" s="12"/>
      <c r="I116" s="12"/>
      <c r="J116" s="12"/>
      <c r="K116" s="12"/>
      <c r="L116" s="4"/>
      <c r="M116" s="4"/>
      <c r="N116" s="12"/>
      <c r="O116" s="4"/>
      <c r="P116" s="4"/>
      <c r="Q116" s="4"/>
      <c r="R116" s="12"/>
      <c r="S116" s="4"/>
      <c r="T116" s="4"/>
      <c r="U116" s="4"/>
      <c r="V116" s="4"/>
      <c r="W116" s="4"/>
      <c r="X116" s="12"/>
      <c r="Y116" s="4"/>
      <c r="Z116" s="12"/>
      <c r="AA116" s="4"/>
      <c r="AB116" s="4"/>
      <c r="AC116" s="4"/>
      <c r="AD116" s="4"/>
      <c r="AE116" s="4"/>
      <c r="AF116" s="12"/>
      <c r="AG116" s="4"/>
      <c r="AH116" s="12"/>
      <c r="AI116" s="4"/>
      <c r="AJ116" s="12"/>
      <c r="AK116" s="4"/>
      <c r="AL116" s="79"/>
      <c r="AM116" s="24"/>
      <c r="AN116" s="24"/>
      <c r="AO116" s="24"/>
      <c r="AP116" s="24"/>
      <c r="AQ116" s="24"/>
      <c r="AR116" s="88"/>
      <c r="AS116" s="88"/>
      <c r="AT116" s="88"/>
      <c r="AU116" s="88"/>
      <c r="AV116" s="88"/>
    </row>
    <row r="117" spans="1:48">
      <c r="A117" s="2"/>
      <c r="B117" s="114" t="s">
        <v>218</v>
      </c>
      <c r="C117" s="114" t="s">
        <v>219</v>
      </c>
      <c r="D117" s="116" t="s">
        <v>17</v>
      </c>
      <c r="E117" s="117"/>
      <c r="F117" s="45">
        <f>SUM(H117:AM117)-(0+0)</f>
        <v>0</v>
      </c>
      <c r="G117" s="47" t="e">
        <f>F117/E117</f>
        <v>#DIV/0!</v>
      </c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6"/>
      <c r="AD117" s="5"/>
      <c r="AE117" s="6"/>
      <c r="AF117" s="5"/>
      <c r="AG117" s="6"/>
      <c r="AH117" s="5"/>
      <c r="AI117" s="6"/>
      <c r="AJ117" s="5"/>
      <c r="AK117" s="6"/>
      <c r="AL117" s="79"/>
      <c r="AM117" s="24"/>
      <c r="AN117" s="24"/>
      <c r="AO117" s="24"/>
      <c r="AP117" s="24"/>
      <c r="AQ117" s="24"/>
      <c r="AR117" s="88"/>
      <c r="AS117" s="88"/>
      <c r="AT117" s="88"/>
      <c r="AU117" s="88"/>
      <c r="AV117" s="88"/>
    </row>
    <row r="118" spans="1:48">
      <c r="A118" s="2"/>
      <c r="B118" s="114" t="s">
        <v>68</v>
      </c>
      <c r="C118" s="114" t="s">
        <v>196</v>
      </c>
      <c r="D118" s="116" t="s">
        <v>169</v>
      </c>
      <c r="E118" s="117"/>
      <c r="F118" s="45">
        <f>SUM(H118:AM118)-(0+0)</f>
        <v>0</v>
      </c>
      <c r="G118" s="47" t="e">
        <f>F118/E118</f>
        <v>#DIV/0!</v>
      </c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6"/>
      <c r="AD118" s="5"/>
      <c r="AE118" s="6"/>
      <c r="AF118" s="5"/>
      <c r="AG118" s="6"/>
      <c r="AH118" s="5"/>
      <c r="AI118" s="6"/>
      <c r="AJ118" s="5"/>
      <c r="AK118" s="6"/>
      <c r="AL118" s="13"/>
      <c r="AM118" s="24"/>
      <c r="AN118" s="24"/>
      <c r="AO118" s="24"/>
      <c r="AP118" s="24"/>
      <c r="AQ118" s="24"/>
      <c r="AR118" s="88"/>
      <c r="AS118" s="88"/>
      <c r="AT118" s="88"/>
      <c r="AU118" s="88"/>
      <c r="AV118" s="88"/>
    </row>
    <row r="119" spans="1:48">
      <c r="A119" s="2"/>
      <c r="B119" s="115" t="s">
        <v>222</v>
      </c>
      <c r="C119" s="115" t="s">
        <v>174</v>
      </c>
      <c r="D119" s="88" t="s">
        <v>223</v>
      </c>
      <c r="E119" s="88"/>
      <c r="F119" s="54">
        <f>SUM(H119:AM119)-(0+0)</f>
        <v>0</v>
      </c>
      <c r="G119" s="55" t="e">
        <f>F119/E119</f>
        <v>#DIV/0!</v>
      </c>
      <c r="H119" s="56"/>
      <c r="I119" s="56"/>
      <c r="J119" s="56"/>
      <c r="K119" s="56"/>
      <c r="L119" s="56"/>
      <c r="M119" s="56"/>
      <c r="N119" s="57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7"/>
      <c r="AA119" s="56"/>
      <c r="AB119" s="57"/>
      <c r="AC119" s="56"/>
      <c r="AD119" s="56"/>
      <c r="AE119" s="56"/>
      <c r="AF119" s="56"/>
      <c r="AG119" s="56"/>
      <c r="AH119" s="57"/>
      <c r="AI119" s="56"/>
      <c r="AJ119" s="57"/>
      <c r="AK119" s="56"/>
      <c r="AL119" s="57"/>
      <c r="AM119" s="56"/>
      <c r="AN119" s="56"/>
      <c r="AO119" s="56"/>
      <c r="AP119" s="56"/>
      <c r="AQ119" s="56"/>
      <c r="AR119" s="88"/>
      <c r="AS119" s="88"/>
      <c r="AT119" s="88"/>
      <c r="AU119" s="88"/>
      <c r="AV119" s="88"/>
    </row>
    <row r="120" spans="1:48">
      <c r="A120" s="2"/>
      <c r="B120" s="49" t="s">
        <v>222</v>
      </c>
      <c r="C120" s="49" t="s">
        <v>225</v>
      </c>
      <c r="D120" s="24" t="s">
        <v>224</v>
      </c>
      <c r="E120" s="9"/>
      <c r="F120" s="45">
        <f>SUM(H120:AM120)-(0+0)</f>
        <v>0</v>
      </c>
      <c r="G120" s="47" t="e">
        <f>F120/E120</f>
        <v>#DIV/0!</v>
      </c>
      <c r="H120" s="24"/>
      <c r="I120" s="24"/>
      <c r="J120" s="24"/>
      <c r="K120" s="24"/>
      <c r="L120" s="24"/>
      <c r="M120" s="24"/>
      <c r="N120" s="13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13"/>
      <c r="AA120" s="24"/>
      <c r="AB120" s="13"/>
      <c r="AC120" s="24"/>
      <c r="AD120" s="24"/>
      <c r="AE120" s="24"/>
      <c r="AF120" s="24"/>
      <c r="AG120" s="24"/>
      <c r="AH120" s="13"/>
      <c r="AI120" s="24"/>
      <c r="AJ120" s="13"/>
      <c r="AK120" s="24"/>
      <c r="AL120" s="13"/>
      <c r="AM120" s="24"/>
      <c r="AN120" s="24"/>
      <c r="AO120" s="24"/>
      <c r="AP120" s="24"/>
      <c r="AQ120" s="24"/>
      <c r="AR120" s="24"/>
      <c r="AS120" s="24"/>
      <c r="AT120" s="24"/>
      <c r="AU120" s="88"/>
      <c r="AV120" s="88"/>
    </row>
    <row r="121" spans="1:48">
      <c r="A121" s="2"/>
      <c r="B121" s="49" t="s">
        <v>226</v>
      </c>
      <c r="C121" s="49" t="s">
        <v>97</v>
      </c>
      <c r="D121" s="24" t="s">
        <v>159</v>
      </c>
      <c r="E121" s="24"/>
      <c r="F121" s="45">
        <f>SUM(H121:AM121)-(0+0)</f>
        <v>0</v>
      </c>
      <c r="G121" s="47" t="e">
        <f>F121/E121</f>
        <v>#DIV/0!</v>
      </c>
      <c r="H121" s="24"/>
      <c r="I121" s="24"/>
      <c r="J121" s="24"/>
      <c r="K121" s="24"/>
      <c r="L121" s="24"/>
      <c r="M121" s="24"/>
      <c r="N121" s="13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13"/>
      <c r="AI121" s="24"/>
      <c r="AJ121" s="13"/>
      <c r="AK121" s="24"/>
      <c r="AL121" s="90"/>
      <c r="AM121" s="88"/>
      <c r="AN121" s="88"/>
      <c r="AO121" s="88"/>
      <c r="AP121" s="88"/>
      <c r="AQ121" s="88"/>
      <c r="AR121" s="88"/>
      <c r="AS121" s="88"/>
      <c r="AT121" s="88"/>
      <c r="AU121" s="88"/>
      <c r="AV121" s="88"/>
    </row>
    <row r="122" spans="1:48">
      <c r="A122" s="2"/>
      <c r="B122" s="61" t="s">
        <v>227</v>
      </c>
      <c r="C122" s="61" t="s">
        <v>20</v>
      </c>
      <c r="D122" s="79" t="s">
        <v>77</v>
      </c>
      <c r="E122" s="9"/>
      <c r="F122" s="45">
        <f>SUM(H122:AM122)-(0+0)</f>
        <v>0</v>
      </c>
      <c r="G122" s="47" t="e">
        <f>F122/E122</f>
        <v>#DIV/0!</v>
      </c>
      <c r="H122" s="5"/>
      <c r="I122" s="5"/>
      <c r="J122" s="4"/>
      <c r="K122" s="4"/>
      <c r="L122" s="4"/>
      <c r="M122" s="4"/>
      <c r="N122" s="12"/>
      <c r="O122" s="4"/>
      <c r="P122" s="4"/>
      <c r="Q122" s="4"/>
      <c r="R122" s="12"/>
      <c r="S122" s="4"/>
      <c r="T122" s="4"/>
      <c r="U122" s="4"/>
      <c r="V122" s="4"/>
      <c r="W122" s="4"/>
      <c r="X122" s="12"/>
      <c r="Y122" s="4"/>
      <c r="Z122" s="12"/>
      <c r="AA122" s="4"/>
      <c r="AB122" s="4"/>
      <c r="AC122" s="4"/>
      <c r="AD122" s="4"/>
      <c r="AE122" s="4"/>
      <c r="AF122" s="12"/>
      <c r="AG122" s="4"/>
      <c r="AH122" s="12"/>
      <c r="AI122" s="4"/>
      <c r="AJ122" s="12"/>
      <c r="AK122" s="4"/>
      <c r="AL122" s="90"/>
      <c r="AM122" s="88"/>
      <c r="AN122" s="88"/>
      <c r="AO122" s="88"/>
      <c r="AP122" s="88"/>
      <c r="AQ122" s="88"/>
      <c r="AR122" s="88"/>
      <c r="AS122" s="88"/>
      <c r="AT122" s="88"/>
      <c r="AU122" s="88"/>
      <c r="AV122" s="88"/>
    </row>
    <row r="123" spans="1:48">
      <c r="A123" s="2"/>
      <c r="B123" s="49" t="s">
        <v>96</v>
      </c>
      <c r="C123" s="49" t="s">
        <v>228</v>
      </c>
      <c r="D123" s="24" t="s">
        <v>229</v>
      </c>
      <c r="E123" s="9"/>
      <c r="F123" s="45">
        <f>SUM(H123:AM123)-(0+0)</f>
        <v>0</v>
      </c>
      <c r="G123" s="47" t="e">
        <f>F123/E123</f>
        <v>#DIV/0!</v>
      </c>
      <c r="H123" s="24"/>
      <c r="I123" s="24"/>
      <c r="J123" s="24"/>
      <c r="K123" s="24"/>
      <c r="L123" s="24"/>
      <c r="M123" s="24"/>
      <c r="N123" s="13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13"/>
      <c r="AI123" s="24"/>
      <c r="AJ123" s="13"/>
      <c r="AK123" s="24"/>
      <c r="AL123" s="90"/>
      <c r="AM123" s="88"/>
      <c r="AN123" s="88"/>
      <c r="AO123" s="88"/>
      <c r="AP123" s="88"/>
      <c r="AQ123" s="88"/>
      <c r="AR123" s="88"/>
      <c r="AS123" s="88"/>
      <c r="AT123" s="88"/>
      <c r="AU123" s="88"/>
      <c r="AV123" s="88"/>
    </row>
    <row r="124" spans="1:48">
      <c r="A124" s="2"/>
      <c r="B124" s="61" t="s">
        <v>233</v>
      </c>
      <c r="C124" s="61" t="s">
        <v>132</v>
      </c>
      <c r="D124" s="79" t="s">
        <v>234</v>
      </c>
      <c r="E124" s="9"/>
      <c r="F124" s="45">
        <f>SUM(H124:AM124)-(0+0)</f>
        <v>0</v>
      </c>
      <c r="G124" s="47" t="e">
        <f>F124/E124</f>
        <v>#DIV/0!</v>
      </c>
      <c r="H124" s="24"/>
      <c r="I124" s="24"/>
      <c r="J124" s="24"/>
      <c r="K124" s="24"/>
      <c r="L124" s="24"/>
      <c r="M124" s="24"/>
      <c r="N124" s="13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13"/>
      <c r="AA124" s="24"/>
      <c r="AB124" s="24"/>
      <c r="AC124" s="24"/>
      <c r="AD124" s="24"/>
      <c r="AE124" s="24"/>
      <c r="AF124" s="13"/>
      <c r="AG124" s="24"/>
      <c r="AH124" s="13"/>
      <c r="AI124" s="24"/>
      <c r="AJ124" s="13"/>
      <c r="AK124" s="24"/>
      <c r="AL124" s="116"/>
      <c r="AM124" s="88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>
      <c r="A125" s="2"/>
      <c r="B125" s="61" t="s">
        <v>78</v>
      </c>
      <c r="C125" s="61" t="s">
        <v>236</v>
      </c>
      <c r="D125" s="79" t="s">
        <v>235</v>
      </c>
      <c r="E125" s="24"/>
      <c r="F125" s="45">
        <f>SUM(H125:AM125)-(0+0)</f>
        <v>0</v>
      </c>
      <c r="G125" s="47" t="e">
        <f>F125/E125</f>
        <v>#DIV/0!</v>
      </c>
      <c r="H125" s="24"/>
      <c r="I125" s="24"/>
      <c r="J125" s="24"/>
      <c r="K125" s="24"/>
      <c r="L125" s="24"/>
      <c r="M125" s="24"/>
      <c r="N125" s="13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13"/>
      <c r="AA125" s="24"/>
      <c r="AB125" s="24"/>
      <c r="AC125" s="24"/>
      <c r="AD125" s="24"/>
      <c r="AE125" s="24"/>
      <c r="AF125" s="13"/>
      <c r="AG125" s="24"/>
      <c r="AH125" s="13"/>
      <c r="AI125" s="24"/>
      <c r="AJ125" s="13"/>
      <c r="AK125" s="24"/>
      <c r="AL125" s="90"/>
      <c r="AM125" s="88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>
      <c r="A126" s="2"/>
      <c r="B126" s="114" t="s">
        <v>237</v>
      </c>
      <c r="C126" s="114" t="s">
        <v>99</v>
      </c>
      <c r="D126" s="116" t="s">
        <v>164</v>
      </c>
      <c r="E126" s="117"/>
      <c r="F126" s="45">
        <f>SUM(H126:AM126)-(0+0)</f>
        <v>0</v>
      </c>
      <c r="G126" s="47" t="e">
        <f>F126/E126</f>
        <v>#DIV/0!</v>
      </c>
      <c r="H126" s="73"/>
      <c r="I126" s="73"/>
      <c r="J126" s="73"/>
      <c r="K126" s="73"/>
      <c r="L126" s="72"/>
      <c r="M126" s="72"/>
      <c r="N126" s="73"/>
      <c r="O126" s="72"/>
      <c r="P126" s="72"/>
      <c r="Q126" s="72"/>
      <c r="R126" s="73"/>
      <c r="S126" s="72"/>
      <c r="T126" s="72"/>
      <c r="U126" s="72"/>
      <c r="V126" s="72"/>
      <c r="W126" s="72"/>
      <c r="X126" s="73"/>
      <c r="Y126" s="72"/>
      <c r="Z126" s="73"/>
      <c r="AA126" s="72"/>
      <c r="AB126" s="72"/>
      <c r="AC126" s="72"/>
      <c r="AD126" s="72"/>
      <c r="AE126" s="72"/>
      <c r="AF126" s="73"/>
      <c r="AG126" s="72"/>
      <c r="AH126" s="73"/>
      <c r="AI126" s="72"/>
      <c r="AJ126" s="73"/>
      <c r="AK126" s="72"/>
      <c r="AL126" s="90"/>
      <c r="AM126" s="88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>
      <c r="A127" s="2"/>
      <c r="B127" s="114" t="s">
        <v>175</v>
      </c>
      <c r="C127" s="114" t="s">
        <v>176</v>
      </c>
      <c r="D127" s="116" t="s">
        <v>93</v>
      </c>
      <c r="E127" s="88"/>
      <c r="F127" s="45">
        <f>SUM(H127:AM127)-(0+0)</f>
        <v>0</v>
      </c>
      <c r="G127" s="47" t="e">
        <f>F127/E127</f>
        <v>#DIV/0!</v>
      </c>
      <c r="H127" s="73"/>
      <c r="I127" s="73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91"/>
      <c r="AD127" s="16"/>
      <c r="AE127" s="91"/>
      <c r="AF127" s="16"/>
      <c r="AG127" s="91"/>
      <c r="AH127" s="16"/>
      <c r="AI127" s="91"/>
      <c r="AJ127" s="16"/>
      <c r="AK127" s="91"/>
      <c r="AL127" s="116"/>
      <c r="AM127" s="88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>
      <c r="A128" s="2">
        <v>126</v>
      </c>
      <c r="B128" s="1"/>
      <c r="C128" s="1"/>
      <c r="D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G128" s="1"/>
      <c r="AI128" s="1"/>
      <c r="AJ128" s="1"/>
      <c r="AK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1:48">
      <c r="A129" s="2">
        <v>127</v>
      </c>
      <c r="B129" s="1"/>
      <c r="C129" s="1"/>
      <c r="D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G129" s="1"/>
      <c r="AI129" s="1"/>
      <c r="AJ129" s="1"/>
      <c r="AK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>
      <c r="A130" s="2">
        <v>128</v>
      </c>
      <c r="B130" s="1"/>
      <c r="C130" s="1"/>
      <c r="D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G130" s="1"/>
      <c r="AI130" s="1"/>
      <c r="AJ130" s="1"/>
      <c r="AK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>
      <c r="A131" s="2">
        <v>129</v>
      </c>
      <c r="B131" s="1"/>
      <c r="C131" s="1"/>
      <c r="D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G131" s="1"/>
      <c r="AI131" s="1"/>
      <c r="AJ131" s="1"/>
      <c r="AK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>
      <c r="A132" s="2">
        <v>130</v>
      </c>
      <c r="B132" s="1"/>
      <c r="C132" s="1"/>
      <c r="D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G132" s="1"/>
      <c r="AI132" s="1"/>
      <c r="AJ132" s="1"/>
      <c r="AK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>
      <c r="A133" s="2">
        <v>131</v>
      </c>
      <c r="B133" s="1"/>
      <c r="C133" s="1"/>
      <c r="D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G133" s="1"/>
      <c r="AI133" s="1"/>
      <c r="AJ133" s="1"/>
      <c r="AK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>
      <c r="A134" s="2">
        <v>132</v>
      </c>
      <c r="B134" s="1"/>
      <c r="C134" s="1"/>
      <c r="D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G134" s="1"/>
      <c r="AI134" s="1"/>
      <c r="AJ134" s="1"/>
      <c r="AK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>
      <c r="A135" s="2">
        <v>133</v>
      </c>
      <c r="B135" s="1"/>
      <c r="C135" s="1"/>
      <c r="D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G135" s="1"/>
      <c r="AI135" s="1"/>
      <c r="AJ135" s="1"/>
      <c r="AK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>
      <c r="A136" s="2">
        <v>134</v>
      </c>
      <c r="B136" s="1"/>
      <c r="C136" s="1"/>
      <c r="D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G136" s="1"/>
      <c r="AI136" s="1"/>
      <c r="AJ136" s="1"/>
      <c r="AK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>
      <c r="A137" s="2">
        <v>135</v>
      </c>
      <c r="B137" s="1"/>
      <c r="C137" s="1"/>
      <c r="D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G137" s="1"/>
      <c r="AI137" s="1"/>
      <c r="AJ137" s="1"/>
      <c r="AK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>
      <c r="A138" s="2">
        <v>136</v>
      </c>
      <c r="B138" s="1"/>
      <c r="C138" s="1"/>
      <c r="D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G138" s="1"/>
      <c r="AI138" s="1"/>
      <c r="AJ138" s="1"/>
      <c r="AK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>
      <c r="A139" s="2">
        <v>137</v>
      </c>
      <c r="B139" s="1"/>
      <c r="C139" s="1"/>
      <c r="D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G139" s="1"/>
      <c r="AI139" s="1"/>
      <c r="AJ139" s="1"/>
      <c r="AK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>
      <c r="A140" s="2">
        <v>138</v>
      </c>
      <c r="B140" s="1"/>
      <c r="C140" s="1"/>
      <c r="D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G140" s="1"/>
      <c r="AI140" s="1"/>
      <c r="AJ140" s="1"/>
      <c r="AK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>
      <c r="A141" s="2">
        <v>139</v>
      </c>
      <c r="B141" s="1"/>
      <c r="C141" s="1"/>
      <c r="D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G141" s="1"/>
      <c r="AI141" s="1"/>
      <c r="AJ141" s="1"/>
      <c r="AK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>
      <c r="A142" s="2">
        <v>140</v>
      </c>
      <c r="B142" s="1"/>
      <c r="C142" s="1"/>
      <c r="D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G142" s="1"/>
      <c r="AI142" s="1"/>
      <c r="AJ142" s="1"/>
      <c r="AK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>
      <c r="A143" s="2">
        <v>141</v>
      </c>
      <c r="B143" s="1"/>
      <c r="C143" s="1"/>
      <c r="D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G143" s="1"/>
      <c r="AI143" s="1"/>
      <c r="AJ143" s="1"/>
      <c r="AK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>
      <c r="A144" s="2">
        <v>142</v>
      </c>
      <c r="B144" s="1"/>
      <c r="C144" s="1"/>
      <c r="D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G144" s="1"/>
      <c r="AI144" s="1"/>
      <c r="AJ144" s="1"/>
      <c r="AK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>
      <c r="A145" s="2">
        <v>143</v>
      </c>
      <c r="B145" s="1"/>
      <c r="C145" s="1"/>
      <c r="D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G145" s="1"/>
      <c r="AI145" s="1"/>
      <c r="AJ145" s="1"/>
      <c r="AK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>
      <c r="A146" s="2">
        <v>144</v>
      </c>
      <c r="B146" s="1"/>
      <c r="C146" s="1"/>
      <c r="D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G146" s="1"/>
      <c r="AI146" s="1"/>
      <c r="AJ146" s="1"/>
      <c r="AK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</sheetData>
  <sortState ref="A2:AV146">
    <sortCondition descending="1" ref="F2:F146"/>
  </sortState>
  <mergeCells count="5">
    <mergeCell ref="A1:G1"/>
    <mergeCell ref="H1:O1"/>
    <mergeCell ref="P1:W1"/>
    <mergeCell ref="X1:AE1"/>
    <mergeCell ref="AF1:AM1"/>
  </mergeCells>
  <phoneticPr fontId="8" type="noConversion"/>
  <pageMargins left="0.75" right="0.75" top="1" bottom="1" header="0.5" footer="0.5"/>
  <pageSetup paperSize="9" scale="89" orientation="portrait" horizontalDpi="4294967292" verticalDpi="4294967292"/>
  <colBreaks count="1" manualBreakCount="1">
    <brk id="39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6"/>
  <sheetViews>
    <sheetView zoomScale="200" zoomScaleNormal="200" zoomScalePageLayoutView="200" workbookViewId="0">
      <selection activeCell="Q10" sqref="Q10"/>
    </sheetView>
  </sheetViews>
  <sheetFormatPr baseColWidth="10" defaultRowHeight="18" x14ac:dyDescent="0"/>
  <cols>
    <col min="1" max="1" width="4.6640625" style="28" bestFit="1" customWidth="1"/>
    <col min="2" max="2" width="12.6640625" style="50" customWidth="1"/>
    <col min="3" max="3" width="10" style="50" customWidth="1"/>
    <col min="4" max="4" width="6.5" style="28" customWidth="1"/>
    <col min="5" max="5" width="6.33203125" style="28" customWidth="1"/>
    <col min="6" max="6" width="6.5" style="28" bestFit="1" customWidth="1"/>
    <col min="7" max="7" width="7.33203125" style="28" customWidth="1"/>
    <col min="8" max="8" width="5.33203125" style="28" customWidth="1"/>
    <col min="9" max="9" width="6" style="28" customWidth="1"/>
    <col min="10" max="10" width="5.33203125" style="28" customWidth="1"/>
    <col min="11" max="11" width="6" style="28" customWidth="1"/>
    <col min="12" max="12" width="7" style="28" customWidth="1"/>
    <col min="13" max="13" width="6" style="28" customWidth="1"/>
    <col min="14" max="14" width="5.33203125" style="67" customWidth="1"/>
    <col min="15" max="15" width="6" style="28" customWidth="1"/>
    <col min="16" max="16" width="7" style="28" customWidth="1"/>
    <col min="17" max="17" width="6" style="28" customWidth="1"/>
    <col min="18" max="18" width="5.33203125" style="28" customWidth="1"/>
    <col min="19" max="19" width="6" style="28" customWidth="1"/>
    <col min="20" max="20" width="7" style="28" customWidth="1"/>
    <col min="21" max="21" width="6" style="28" customWidth="1"/>
    <col min="22" max="22" width="5.33203125" style="28" customWidth="1"/>
    <col min="23" max="23" width="5.6640625" style="28" customWidth="1"/>
    <col min="24" max="24" width="5.33203125" style="28" customWidth="1"/>
    <col min="25" max="25" width="6.1640625" style="28" customWidth="1"/>
    <col min="26" max="26" width="5.33203125" style="28" customWidth="1"/>
    <col min="27" max="27" width="6.1640625" style="28" customWidth="1"/>
    <col min="28" max="28" width="7" style="28" customWidth="1"/>
    <col min="29" max="29" width="6.1640625" style="28" customWidth="1"/>
    <col min="30" max="30" width="5.83203125" style="28" customWidth="1"/>
    <col min="31" max="31" width="6" style="28" bestFit="1" customWidth="1"/>
    <col min="32" max="32" width="5.33203125" style="28" bestFit="1" customWidth="1"/>
    <col min="33" max="33" width="6" style="28" customWidth="1"/>
    <col min="34" max="34" width="5.33203125" style="28" bestFit="1" customWidth="1"/>
    <col min="35" max="35" width="6" style="28" bestFit="1" customWidth="1"/>
    <col min="36" max="36" width="5.33203125" style="28" bestFit="1" customWidth="1"/>
    <col min="37" max="37" width="6" style="28" bestFit="1" customWidth="1"/>
    <col min="38" max="38" width="4.6640625" style="28" customWidth="1"/>
    <col min="39" max="39" width="6" style="28" customWidth="1"/>
    <col min="40" max="48" width="10.83203125" style="28"/>
    <col min="49" max="16384" width="10.83203125" style="1"/>
  </cols>
  <sheetData>
    <row r="1" spans="1:48">
      <c r="A1" s="137" t="s">
        <v>238</v>
      </c>
      <c r="B1" s="137"/>
      <c r="C1" s="137"/>
      <c r="D1" s="137"/>
      <c r="E1" s="137"/>
      <c r="F1" s="137"/>
      <c r="G1" s="137"/>
      <c r="H1" s="138" t="s">
        <v>0</v>
      </c>
      <c r="I1" s="139"/>
      <c r="J1" s="139"/>
      <c r="K1" s="139"/>
      <c r="L1" s="139"/>
      <c r="M1" s="139"/>
      <c r="N1" s="139"/>
      <c r="O1" s="140"/>
      <c r="P1" s="77" t="s">
        <v>1</v>
      </c>
      <c r="Q1" s="78"/>
      <c r="R1" s="78"/>
      <c r="S1" s="78"/>
      <c r="T1" s="78"/>
      <c r="U1" s="78"/>
      <c r="V1" s="78"/>
      <c r="W1" s="78"/>
      <c r="X1" s="143" t="s">
        <v>2</v>
      </c>
      <c r="Y1" s="143"/>
      <c r="Z1" s="143"/>
      <c r="AA1" s="143"/>
      <c r="AB1" s="143"/>
      <c r="AC1" s="143"/>
      <c r="AD1" s="143"/>
      <c r="AE1" s="143"/>
      <c r="AF1" s="136" t="s">
        <v>3</v>
      </c>
      <c r="AG1" s="136"/>
      <c r="AH1" s="136"/>
      <c r="AI1" s="136"/>
      <c r="AJ1" s="136"/>
      <c r="AK1" s="136"/>
      <c r="AL1" s="136"/>
      <c r="AM1" s="136"/>
    </row>
    <row r="2" spans="1:48">
      <c r="A2" s="59"/>
      <c r="B2" s="60" t="s">
        <v>4</v>
      </c>
      <c r="C2" s="60" t="s">
        <v>5</v>
      </c>
      <c r="D2" s="23" t="s">
        <v>6</v>
      </c>
      <c r="E2" s="23" t="s">
        <v>7</v>
      </c>
      <c r="F2" s="64" t="s">
        <v>8</v>
      </c>
      <c r="G2" s="46" t="s">
        <v>9</v>
      </c>
      <c r="H2" s="43">
        <v>7</v>
      </c>
      <c r="I2" s="43" t="s">
        <v>250</v>
      </c>
      <c r="J2" s="43">
        <v>14</v>
      </c>
      <c r="K2" s="43" t="s">
        <v>250</v>
      </c>
      <c r="L2" s="44">
        <v>21</v>
      </c>
      <c r="M2" s="44" t="s">
        <v>250</v>
      </c>
      <c r="N2" s="65">
        <v>28</v>
      </c>
      <c r="O2" s="44" t="s">
        <v>250</v>
      </c>
      <c r="P2" s="29">
        <v>4</v>
      </c>
      <c r="Q2" s="29" t="s">
        <v>250</v>
      </c>
      <c r="R2" s="29">
        <v>11</v>
      </c>
      <c r="S2" s="29" t="s">
        <v>250</v>
      </c>
      <c r="T2" s="29">
        <v>18</v>
      </c>
      <c r="U2" s="30" t="s">
        <v>250</v>
      </c>
      <c r="V2" s="80">
        <v>25</v>
      </c>
      <c r="W2" s="81" t="s">
        <v>250</v>
      </c>
      <c r="X2" s="35">
        <v>2</v>
      </c>
      <c r="Y2" s="82"/>
      <c r="Z2" s="35">
        <v>9</v>
      </c>
      <c r="AA2" s="35"/>
      <c r="AB2" s="36">
        <v>16</v>
      </c>
      <c r="AC2" s="82"/>
      <c r="AD2" s="83">
        <v>23</v>
      </c>
      <c r="AE2" s="82"/>
      <c r="AF2" s="40">
        <v>6</v>
      </c>
      <c r="AG2" s="41"/>
      <c r="AH2" s="40">
        <v>13</v>
      </c>
      <c r="AI2" s="41"/>
      <c r="AJ2" s="40">
        <v>20</v>
      </c>
      <c r="AK2" s="41"/>
      <c r="AL2" s="40">
        <v>27</v>
      </c>
      <c r="AM2" s="84"/>
    </row>
    <row r="3" spans="1:48" s="8" customFormat="1">
      <c r="A3" s="2">
        <v>1</v>
      </c>
      <c r="B3" s="61" t="s">
        <v>25</v>
      </c>
      <c r="C3" s="61" t="s">
        <v>26</v>
      </c>
      <c r="D3" s="79" t="s">
        <v>16</v>
      </c>
      <c r="E3" s="9">
        <v>5</v>
      </c>
      <c r="F3" s="45">
        <f t="shared" ref="F3:F30" si="0">SUM(H3:AM3)-(0+0)</f>
        <v>320.65999999999997</v>
      </c>
      <c r="G3" s="47">
        <f t="shared" ref="G3:G34" si="1">F3/E3</f>
        <v>64.131999999999991</v>
      </c>
      <c r="H3" s="5">
        <v>55.99</v>
      </c>
      <c r="I3" s="5" t="s">
        <v>27</v>
      </c>
      <c r="J3" s="5">
        <v>61.93</v>
      </c>
      <c r="K3" s="5" t="s">
        <v>13</v>
      </c>
      <c r="L3" s="5">
        <v>61.93</v>
      </c>
      <c r="M3" s="5" t="s">
        <v>27</v>
      </c>
      <c r="N3" s="5">
        <v>63.54</v>
      </c>
      <c r="O3" s="5" t="s">
        <v>21</v>
      </c>
      <c r="P3" s="12">
        <v>77.27</v>
      </c>
      <c r="Q3" s="24" t="s">
        <v>13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5"/>
      <c r="AE3" s="6"/>
      <c r="AF3" s="5"/>
      <c r="AG3" s="6"/>
      <c r="AH3" s="5"/>
      <c r="AI3" s="6"/>
      <c r="AJ3" s="5"/>
      <c r="AK3" s="6"/>
      <c r="AL3" s="85"/>
      <c r="AM3" s="24"/>
      <c r="AN3" s="24"/>
      <c r="AO3" s="24"/>
      <c r="AP3" s="24"/>
      <c r="AQ3" s="24"/>
      <c r="AR3" s="24"/>
      <c r="AS3" s="24"/>
      <c r="AT3" s="24"/>
      <c r="AU3" s="24"/>
      <c r="AV3" s="24"/>
    </row>
    <row r="4" spans="1:48" s="8" customFormat="1">
      <c r="A4" s="2">
        <v>2</v>
      </c>
      <c r="B4" s="61" t="s">
        <v>170</v>
      </c>
      <c r="C4" s="61" t="s">
        <v>171</v>
      </c>
      <c r="D4" s="79" t="s">
        <v>172</v>
      </c>
      <c r="E4" s="9">
        <v>5</v>
      </c>
      <c r="F4" s="45">
        <f t="shared" si="0"/>
        <v>297.24</v>
      </c>
      <c r="G4" s="47">
        <f t="shared" si="1"/>
        <v>59.448</v>
      </c>
      <c r="H4" s="5">
        <v>58.07</v>
      </c>
      <c r="I4" s="5" t="s">
        <v>173</v>
      </c>
      <c r="J4" s="5">
        <v>65.06</v>
      </c>
      <c r="K4" s="5" t="s">
        <v>173</v>
      </c>
      <c r="L4" s="5">
        <v>60.42</v>
      </c>
      <c r="M4" s="5" t="s">
        <v>173</v>
      </c>
      <c r="N4" s="5">
        <v>62.5</v>
      </c>
      <c r="O4" s="5" t="s">
        <v>82</v>
      </c>
      <c r="P4" s="5">
        <v>51.19</v>
      </c>
      <c r="Q4" s="5" t="s">
        <v>82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6"/>
      <c r="AD4" s="5"/>
      <c r="AE4" s="6"/>
      <c r="AF4" s="5"/>
      <c r="AG4" s="6"/>
      <c r="AH4" s="5"/>
      <c r="AI4" s="6"/>
      <c r="AJ4" s="5"/>
      <c r="AK4" s="6"/>
      <c r="AL4" s="85"/>
      <c r="AM4" s="24"/>
      <c r="AN4" s="24"/>
      <c r="AO4" s="24"/>
      <c r="AP4" s="24"/>
      <c r="AQ4" s="24"/>
      <c r="AR4" s="24"/>
      <c r="AS4" s="24"/>
      <c r="AT4" s="24"/>
      <c r="AU4" s="24"/>
      <c r="AV4" s="24"/>
    </row>
    <row r="5" spans="1:48" s="8" customFormat="1">
      <c r="A5" s="2">
        <v>3</v>
      </c>
      <c r="B5" s="61" t="s">
        <v>46</v>
      </c>
      <c r="C5" s="61" t="s">
        <v>47</v>
      </c>
      <c r="D5" s="79" t="s">
        <v>44</v>
      </c>
      <c r="E5" s="9">
        <v>5</v>
      </c>
      <c r="F5" s="45">
        <f t="shared" si="0"/>
        <v>262.07</v>
      </c>
      <c r="G5" s="47">
        <f t="shared" si="1"/>
        <v>52.414000000000001</v>
      </c>
      <c r="H5" s="5">
        <v>51.3</v>
      </c>
      <c r="I5" s="5" t="s">
        <v>42</v>
      </c>
      <c r="J5" s="5">
        <v>62.5</v>
      </c>
      <c r="K5" s="5" t="s">
        <v>34</v>
      </c>
      <c r="L5" s="5">
        <v>48.86</v>
      </c>
      <c r="M5" s="5" t="s">
        <v>41</v>
      </c>
      <c r="N5" s="13">
        <v>49.09</v>
      </c>
      <c r="O5" s="24" t="s">
        <v>42</v>
      </c>
      <c r="P5" s="5">
        <v>50.32</v>
      </c>
      <c r="Q5" s="5" t="s">
        <v>180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6"/>
      <c r="AD5" s="5"/>
      <c r="AE5" s="6"/>
      <c r="AF5" s="5"/>
      <c r="AG5" s="6"/>
      <c r="AH5" s="5"/>
      <c r="AI5" s="6"/>
      <c r="AJ5" s="5"/>
      <c r="AK5" s="6"/>
      <c r="AL5" s="85"/>
      <c r="AM5" s="24"/>
      <c r="AN5" s="24"/>
      <c r="AO5" s="24"/>
      <c r="AP5" s="24"/>
      <c r="AQ5" s="24"/>
      <c r="AR5" s="24"/>
      <c r="AS5" s="24"/>
      <c r="AT5" s="24"/>
      <c r="AU5" s="24"/>
      <c r="AV5" s="24"/>
    </row>
    <row r="6" spans="1:48" s="8" customFormat="1">
      <c r="A6" s="2">
        <v>4</v>
      </c>
      <c r="B6" s="61" t="s">
        <v>19</v>
      </c>
      <c r="C6" s="61" t="s">
        <v>20</v>
      </c>
      <c r="D6" s="79" t="s">
        <v>13</v>
      </c>
      <c r="E6" s="9">
        <v>4</v>
      </c>
      <c r="F6" s="45">
        <f t="shared" si="0"/>
        <v>256.14999999999998</v>
      </c>
      <c r="G6" s="47">
        <f t="shared" si="1"/>
        <v>64.037499999999994</v>
      </c>
      <c r="H6" s="5">
        <v>60.42</v>
      </c>
      <c r="I6" s="5" t="s">
        <v>21</v>
      </c>
      <c r="J6" s="5">
        <v>61.93</v>
      </c>
      <c r="K6" s="5" t="s">
        <v>16</v>
      </c>
      <c r="L6" s="5">
        <v>56.53</v>
      </c>
      <c r="M6" s="5" t="s">
        <v>12</v>
      </c>
      <c r="N6" s="5" t="s">
        <v>253</v>
      </c>
      <c r="O6" s="5"/>
      <c r="P6" s="5">
        <v>77.27</v>
      </c>
      <c r="Q6" s="5" t="s">
        <v>16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6"/>
      <c r="AD6" s="5"/>
      <c r="AE6" s="6"/>
      <c r="AF6" s="24"/>
      <c r="AG6" s="24"/>
      <c r="AH6" s="5"/>
      <c r="AI6" s="6"/>
      <c r="AJ6" s="5"/>
      <c r="AK6" s="6"/>
      <c r="AL6" s="85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48" s="8" customFormat="1">
      <c r="A7" s="2">
        <v>5</v>
      </c>
      <c r="B7" s="61" t="s">
        <v>39</v>
      </c>
      <c r="C7" s="61" t="s">
        <v>40</v>
      </c>
      <c r="D7" s="79" t="s">
        <v>41</v>
      </c>
      <c r="E7" s="24">
        <v>5</v>
      </c>
      <c r="F7" s="45">
        <f t="shared" si="0"/>
        <v>249.51999999999998</v>
      </c>
      <c r="G7" s="47">
        <f t="shared" si="1"/>
        <v>49.903999999999996</v>
      </c>
      <c r="H7" s="5">
        <v>51.82</v>
      </c>
      <c r="I7" s="5" t="s">
        <v>43</v>
      </c>
      <c r="J7" s="5">
        <v>44.27</v>
      </c>
      <c r="K7" s="5" t="s">
        <v>42</v>
      </c>
      <c r="L7" s="5">
        <v>48.86</v>
      </c>
      <c r="M7" s="5" t="s">
        <v>44</v>
      </c>
      <c r="N7" s="5">
        <v>52.95</v>
      </c>
      <c r="O7" s="5" t="s">
        <v>45</v>
      </c>
      <c r="P7" s="5">
        <v>51.62</v>
      </c>
      <c r="Q7" s="5" t="s">
        <v>55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6"/>
      <c r="AD7" s="5"/>
      <c r="AE7" s="6"/>
      <c r="AF7" s="5"/>
      <c r="AG7" s="6"/>
      <c r="AH7" s="5"/>
      <c r="AI7" s="6"/>
      <c r="AJ7" s="5"/>
      <c r="AK7" s="6"/>
      <c r="AL7" s="85"/>
      <c r="AM7" s="24"/>
      <c r="AN7" s="24"/>
      <c r="AO7" s="24"/>
      <c r="AP7" s="24"/>
      <c r="AQ7" s="24"/>
      <c r="AR7" s="24"/>
      <c r="AS7" s="24"/>
      <c r="AT7" s="24"/>
      <c r="AU7" s="24"/>
      <c r="AV7" s="24"/>
    </row>
    <row r="8" spans="1:48" s="8" customFormat="1">
      <c r="A8" s="2">
        <v>6</v>
      </c>
      <c r="B8" s="61" t="s">
        <v>140</v>
      </c>
      <c r="C8" s="61" t="s">
        <v>141</v>
      </c>
      <c r="D8" s="79" t="s">
        <v>43</v>
      </c>
      <c r="E8" s="9">
        <v>4</v>
      </c>
      <c r="F8" s="45">
        <f t="shared" si="0"/>
        <v>233.93</v>
      </c>
      <c r="G8" s="47">
        <f t="shared" si="1"/>
        <v>58.482500000000002</v>
      </c>
      <c r="H8" s="5">
        <v>51.82</v>
      </c>
      <c r="I8" s="5" t="s">
        <v>41</v>
      </c>
      <c r="J8" s="5"/>
      <c r="K8" s="5"/>
      <c r="L8" s="5">
        <v>55.97</v>
      </c>
      <c r="M8" s="5" t="s">
        <v>42</v>
      </c>
      <c r="N8" s="5">
        <v>62.5</v>
      </c>
      <c r="O8" s="5" t="s">
        <v>254</v>
      </c>
      <c r="P8" s="24">
        <v>63.64</v>
      </c>
      <c r="Q8" s="24" t="s">
        <v>45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86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spans="1:48" s="8" customFormat="1">
      <c r="A9" s="2"/>
      <c r="B9" s="61" t="s">
        <v>134</v>
      </c>
      <c r="C9" s="61" t="s">
        <v>135</v>
      </c>
      <c r="D9" s="79" t="s">
        <v>45</v>
      </c>
      <c r="E9" s="24">
        <v>4</v>
      </c>
      <c r="F9" s="45">
        <f t="shared" si="0"/>
        <v>233.92000000000002</v>
      </c>
      <c r="G9" s="47">
        <f t="shared" si="1"/>
        <v>58.480000000000004</v>
      </c>
      <c r="H9" s="5"/>
      <c r="I9" s="5"/>
      <c r="J9" s="5">
        <v>59.38</v>
      </c>
      <c r="K9" s="5" t="s">
        <v>33</v>
      </c>
      <c r="L9" s="5">
        <v>57.95</v>
      </c>
      <c r="M9" s="5" t="s">
        <v>33</v>
      </c>
      <c r="N9" s="5">
        <v>52.95</v>
      </c>
      <c r="O9" s="5" t="s">
        <v>41</v>
      </c>
      <c r="P9" s="5">
        <v>63.64</v>
      </c>
      <c r="Q9" s="5" t="s">
        <v>43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6"/>
      <c r="AD9" s="5"/>
      <c r="AE9" s="6"/>
      <c r="AF9" s="5"/>
      <c r="AG9" s="6"/>
      <c r="AH9" s="5"/>
      <c r="AI9" s="6"/>
      <c r="AJ9" s="5"/>
      <c r="AK9" s="6"/>
      <c r="AL9" s="85"/>
      <c r="AM9" s="24"/>
      <c r="AN9" s="24"/>
      <c r="AO9" s="24"/>
      <c r="AP9" s="24"/>
      <c r="AQ9" s="24"/>
      <c r="AR9" s="24"/>
      <c r="AS9" s="24"/>
      <c r="AT9" s="24"/>
      <c r="AU9" s="24"/>
      <c r="AV9" s="24"/>
    </row>
    <row r="10" spans="1:48" s="8" customFormat="1">
      <c r="A10" s="2">
        <v>8</v>
      </c>
      <c r="B10" s="61" t="s">
        <v>53</v>
      </c>
      <c r="C10" s="61" t="s">
        <v>54</v>
      </c>
      <c r="D10" s="79" t="s">
        <v>55</v>
      </c>
      <c r="E10" s="9">
        <v>5</v>
      </c>
      <c r="F10" s="45">
        <f t="shared" si="0"/>
        <v>232.28000000000003</v>
      </c>
      <c r="G10" s="47">
        <f t="shared" si="1"/>
        <v>46.456000000000003</v>
      </c>
      <c r="H10" s="48">
        <v>52.6</v>
      </c>
      <c r="I10" s="5" t="s">
        <v>51</v>
      </c>
      <c r="J10" s="5">
        <v>42.61</v>
      </c>
      <c r="K10" s="5" t="s">
        <v>55</v>
      </c>
      <c r="L10" s="5">
        <v>45.45</v>
      </c>
      <c r="M10" s="5" t="s">
        <v>51</v>
      </c>
      <c r="N10" s="5">
        <v>40</v>
      </c>
      <c r="O10" s="5" t="s">
        <v>51</v>
      </c>
      <c r="P10" s="13">
        <v>51.62</v>
      </c>
      <c r="Q10" s="24" t="s">
        <v>41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86"/>
      <c r="AM10" s="24"/>
      <c r="AN10" s="24"/>
      <c r="AO10" s="24"/>
      <c r="AP10" s="24"/>
      <c r="AQ10" s="24"/>
      <c r="AR10" s="24"/>
      <c r="AS10" s="24"/>
      <c r="AT10" s="24"/>
      <c r="AU10" s="24"/>
      <c r="AV10" s="24"/>
    </row>
    <row r="11" spans="1:48" s="8" customFormat="1">
      <c r="A11" s="2">
        <v>9</v>
      </c>
      <c r="B11" s="61" t="s">
        <v>10</v>
      </c>
      <c r="C11" s="61" t="s">
        <v>11</v>
      </c>
      <c r="D11" s="79" t="s">
        <v>12</v>
      </c>
      <c r="E11" s="9">
        <v>4</v>
      </c>
      <c r="F11" s="45">
        <f t="shared" si="0"/>
        <v>231.09</v>
      </c>
      <c r="G11" s="47">
        <f t="shared" si="1"/>
        <v>57.772500000000001</v>
      </c>
      <c r="H11" s="5"/>
      <c r="I11" s="5"/>
      <c r="J11" s="5">
        <v>58.52</v>
      </c>
      <c r="K11" s="5" t="s">
        <v>15</v>
      </c>
      <c r="L11" s="5">
        <v>56.53</v>
      </c>
      <c r="M11" s="5" t="s">
        <v>13</v>
      </c>
      <c r="N11" s="5">
        <v>52.08</v>
      </c>
      <c r="O11" s="5" t="s">
        <v>31</v>
      </c>
      <c r="P11" s="5">
        <v>63.96</v>
      </c>
      <c r="Q11" s="5" t="s">
        <v>263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6"/>
      <c r="AD11" s="5"/>
      <c r="AE11" s="6"/>
      <c r="AF11" s="5"/>
      <c r="AG11" s="6"/>
      <c r="AH11" s="5"/>
      <c r="AI11" s="6"/>
      <c r="AJ11" s="5"/>
      <c r="AK11" s="6"/>
      <c r="AL11" s="85"/>
      <c r="AM11" s="24"/>
      <c r="AN11" s="24"/>
      <c r="AO11" s="24"/>
      <c r="AP11" s="24"/>
      <c r="AQ11" s="24"/>
      <c r="AR11" s="24"/>
      <c r="AS11" s="24"/>
      <c r="AT11" s="24"/>
      <c r="AU11" s="24"/>
      <c r="AV11" s="24"/>
    </row>
    <row r="12" spans="1:48" s="8" customFormat="1">
      <c r="A12" s="2">
        <v>10</v>
      </c>
      <c r="B12" s="61" t="s">
        <v>28</v>
      </c>
      <c r="C12" s="61" t="s">
        <v>29</v>
      </c>
      <c r="D12" s="79" t="s">
        <v>30</v>
      </c>
      <c r="E12" s="24">
        <v>5</v>
      </c>
      <c r="F12" s="45">
        <f t="shared" si="0"/>
        <v>231</v>
      </c>
      <c r="G12" s="47">
        <f t="shared" si="1"/>
        <v>46.2</v>
      </c>
      <c r="H12" s="5"/>
      <c r="I12" s="5"/>
      <c r="J12" s="5">
        <v>58.24</v>
      </c>
      <c r="K12" s="5" t="s">
        <v>31</v>
      </c>
      <c r="L12" s="5">
        <v>63.8</v>
      </c>
      <c r="M12" s="5" t="s">
        <v>31</v>
      </c>
      <c r="N12" s="5">
        <v>67.08</v>
      </c>
      <c r="O12" s="5" t="s">
        <v>34</v>
      </c>
      <c r="P12" s="5">
        <v>41.88</v>
      </c>
      <c r="Q12" s="5" t="s">
        <v>31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6"/>
      <c r="AD12" s="5"/>
      <c r="AE12" s="6"/>
      <c r="AF12" s="5"/>
      <c r="AG12" s="6"/>
      <c r="AH12" s="5"/>
      <c r="AI12" s="6"/>
      <c r="AJ12" s="5"/>
      <c r="AK12" s="6"/>
      <c r="AL12" s="85"/>
      <c r="AM12" s="24"/>
      <c r="AN12" s="24"/>
      <c r="AO12" s="24"/>
      <c r="AP12" s="24"/>
      <c r="AQ12" s="24"/>
      <c r="AR12" s="24"/>
      <c r="AS12" s="24"/>
      <c r="AT12" s="24"/>
      <c r="AU12" s="24"/>
      <c r="AV12" s="24"/>
    </row>
    <row r="13" spans="1:48" s="8" customFormat="1">
      <c r="A13" s="2">
        <v>11</v>
      </c>
      <c r="B13" s="49" t="s">
        <v>226</v>
      </c>
      <c r="C13" s="49" t="s">
        <v>154</v>
      </c>
      <c r="D13" s="24" t="s">
        <v>239</v>
      </c>
      <c r="E13" s="24">
        <v>5</v>
      </c>
      <c r="F13" s="45">
        <f t="shared" si="0"/>
        <v>226.4</v>
      </c>
      <c r="G13" s="47">
        <f t="shared" si="1"/>
        <v>45.28</v>
      </c>
      <c r="H13" s="13">
        <v>54.69</v>
      </c>
      <c r="I13" s="24" t="s">
        <v>91</v>
      </c>
      <c r="J13" s="13">
        <v>39.58</v>
      </c>
      <c r="K13" s="24" t="s">
        <v>91</v>
      </c>
      <c r="L13" s="13">
        <v>46.09</v>
      </c>
      <c r="M13" s="24" t="s">
        <v>37</v>
      </c>
      <c r="N13" s="13">
        <v>36.04</v>
      </c>
      <c r="O13" s="24" t="s">
        <v>91</v>
      </c>
      <c r="P13" s="5">
        <v>50</v>
      </c>
      <c r="Q13" s="5" t="s">
        <v>91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6"/>
      <c r="AD13" s="5"/>
      <c r="AE13" s="6"/>
      <c r="AF13" s="5"/>
      <c r="AG13" s="6"/>
      <c r="AH13" s="5"/>
      <c r="AI13" s="6"/>
      <c r="AJ13" s="5"/>
      <c r="AK13" s="6"/>
      <c r="AL13" s="85"/>
      <c r="AM13" s="24"/>
      <c r="AN13" s="24"/>
      <c r="AO13" s="24"/>
      <c r="AP13" s="24"/>
      <c r="AQ13" s="24"/>
      <c r="AR13" s="24"/>
      <c r="AS13" s="24"/>
      <c r="AT13" s="24"/>
      <c r="AU13" s="24"/>
      <c r="AV13" s="24"/>
    </row>
    <row r="14" spans="1:48" s="8" customFormat="1">
      <c r="A14" s="2">
        <v>12</v>
      </c>
      <c r="B14" s="61" t="s">
        <v>62</v>
      </c>
      <c r="C14" s="61" t="s">
        <v>63</v>
      </c>
      <c r="D14" s="79" t="s">
        <v>58</v>
      </c>
      <c r="E14" s="9">
        <v>5</v>
      </c>
      <c r="F14" s="45">
        <f t="shared" si="0"/>
        <v>222.25</v>
      </c>
      <c r="G14" s="47">
        <f t="shared" si="1"/>
        <v>44.45</v>
      </c>
      <c r="H14" s="5">
        <v>58.07</v>
      </c>
      <c r="I14" s="5" t="s">
        <v>88</v>
      </c>
      <c r="J14" s="5">
        <v>36.36</v>
      </c>
      <c r="K14" s="5" t="s">
        <v>58</v>
      </c>
      <c r="L14" s="5">
        <v>46.59</v>
      </c>
      <c r="M14" s="5" t="s">
        <v>88</v>
      </c>
      <c r="N14" s="5">
        <v>42.92</v>
      </c>
      <c r="O14" s="5" t="s">
        <v>57</v>
      </c>
      <c r="P14" s="5">
        <v>38.31</v>
      </c>
      <c r="Q14" s="5" t="s">
        <v>57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10"/>
      <c r="AD14" s="5"/>
      <c r="AE14" s="10"/>
      <c r="AF14" s="5"/>
      <c r="AG14" s="10"/>
      <c r="AH14" s="5"/>
      <c r="AI14" s="10"/>
      <c r="AJ14" s="5"/>
      <c r="AK14" s="6"/>
      <c r="AL14" s="85"/>
      <c r="AM14" s="24"/>
      <c r="AN14" s="24"/>
      <c r="AO14" s="24"/>
      <c r="AP14" s="24"/>
      <c r="AQ14" s="24"/>
      <c r="AR14" s="24"/>
      <c r="AS14" s="24"/>
      <c r="AT14" s="24"/>
      <c r="AU14" s="24"/>
      <c r="AV14" s="24"/>
    </row>
    <row r="15" spans="1:48" s="8" customFormat="1">
      <c r="A15" s="2">
        <v>13</v>
      </c>
      <c r="B15" s="61" t="s">
        <v>109</v>
      </c>
      <c r="C15" s="61" t="s">
        <v>110</v>
      </c>
      <c r="D15" s="79" t="s">
        <v>31</v>
      </c>
      <c r="E15" s="9">
        <v>4</v>
      </c>
      <c r="F15" s="45">
        <f t="shared" si="0"/>
        <v>216</v>
      </c>
      <c r="G15" s="47">
        <f t="shared" si="1"/>
        <v>54</v>
      </c>
      <c r="H15" s="5"/>
      <c r="I15" s="5"/>
      <c r="J15" s="5">
        <v>58.24</v>
      </c>
      <c r="K15" s="5" t="s">
        <v>30</v>
      </c>
      <c r="L15" s="5">
        <v>63.8</v>
      </c>
      <c r="M15" s="5" t="s">
        <v>30</v>
      </c>
      <c r="N15" s="5">
        <v>52.08</v>
      </c>
      <c r="O15" s="5" t="s">
        <v>12</v>
      </c>
      <c r="P15" s="5">
        <v>41.88</v>
      </c>
      <c r="Q15" s="5" t="s">
        <v>30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6"/>
      <c r="AD15" s="5"/>
      <c r="AE15" s="6"/>
      <c r="AF15" s="5"/>
      <c r="AG15" s="6"/>
      <c r="AH15" s="5"/>
      <c r="AI15" s="6"/>
      <c r="AJ15" s="5"/>
      <c r="AK15" s="6"/>
      <c r="AL15" s="85"/>
      <c r="AM15" s="24"/>
      <c r="AN15" s="24"/>
      <c r="AO15" s="24"/>
      <c r="AP15" s="24"/>
      <c r="AQ15" s="24"/>
      <c r="AR15" s="24"/>
      <c r="AS15" s="24"/>
      <c r="AT15" s="24"/>
      <c r="AU15" s="24"/>
      <c r="AV15" s="24"/>
    </row>
    <row r="16" spans="1:48" s="8" customFormat="1">
      <c r="A16" s="2">
        <v>14</v>
      </c>
      <c r="B16" s="61" t="s">
        <v>129</v>
      </c>
      <c r="C16" s="61" t="s">
        <v>40</v>
      </c>
      <c r="D16" s="79" t="s">
        <v>33</v>
      </c>
      <c r="E16" s="24">
        <v>4</v>
      </c>
      <c r="F16" s="45">
        <f t="shared" si="0"/>
        <v>209.27</v>
      </c>
      <c r="G16" s="47">
        <f t="shared" si="1"/>
        <v>52.317500000000003</v>
      </c>
      <c r="H16" s="24"/>
      <c r="I16" s="24"/>
      <c r="J16" s="13">
        <v>59.38</v>
      </c>
      <c r="K16" s="24" t="s">
        <v>45</v>
      </c>
      <c r="L16" s="24">
        <v>57.95</v>
      </c>
      <c r="M16" s="24" t="s">
        <v>45</v>
      </c>
      <c r="N16" s="13">
        <v>49.38</v>
      </c>
      <c r="O16" s="24" t="s">
        <v>38</v>
      </c>
      <c r="P16" s="5">
        <v>42.56</v>
      </c>
      <c r="Q16" s="5" t="s">
        <v>38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6"/>
      <c r="AD16" s="5"/>
      <c r="AE16" s="6"/>
      <c r="AF16" s="5"/>
      <c r="AG16" s="6"/>
      <c r="AH16" s="5"/>
      <c r="AI16" s="6"/>
      <c r="AJ16" s="5"/>
      <c r="AK16" s="6"/>
      <c r="AL16" s="85"/>
      <c r="AM16" s="24"/>
      <c r="AN16" s="24"/>
      <c r="AO16" s="24"/>
      <c r="AP16" s="24"/>
      <c r="AQ16" s="24"/>
      <c r="AR16" s="24"/>
      <c r="AS16" s="24"/>
      <c r="AT16" s="24"/>
      <c r="AU16" s="24"/>
      <c r="AV16" s="24"/>
    </row>
    <row r="17" spans="1:48" s="8" customFormat="1">
      <c r="A17" s="2">
        <v>15</v>
      </c>
      <c r="B17" s="61" t="s">
        <v>39</v>
      </c>
      <c r="C17" s="61" t="s">
        <v>66</v>
      </c>
      <c r="D17" s="79" t="s">
        <v>42</v>
      </c>
      <c r="E17" s="24">
        <v>5</v>
      </c>
      <c r="F17" s="45">
        <f t="shared" si="0"/>
        <v>200.63</v>
      </c>
      <c r="G17" s="47">
        <f t="shared" si="1"/>
        <v>40.125999999999998</v>
      </c>
      <c r="H17" s="13">
        <v>51.3</v>
      </c>
      <c r="I17" s="5" t="s">
        <v>44</v>
      </c>
      <c r="J17" s="5">
        <v>44.27</v>
      </c>
      <c r="K17" s="5" t="s">
        <v>41</v>
      </c>
      <c r="L17" s="5">
        <v>55.97</v>
      </c>
      <c r="M17" s="5" t="s">
        <v>43</v>
      </c>
      <c r="N17" s="5">
        <v>49.09</v>
      </c>
      <c r="O17" s="5" t="s">
        <v>44</v>
      </c>
      <c r="P17" s="5" t="s">
        <v>253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6"/>
      <c r="AD17" s="5"/>
      <c r="AE17" s="6"/>
      <c r="AF17" s="5"/>
      <c r="AG17" s="6"/>
      <c r="AH17" s="5"/>
      <c r="AI17" s="6"/>
      <c r="AJ17" s="6"/>
      <c r="AK17" s="6"/>
      <c r="AL17" s="85"/>
      <c r="AM17" s="24"/>
      <c r="AN17" s="24"/>
      <c r="AO17" s="24"/>
      <c r="AP17" s="24"/>
      <c r="AQ17" s="24"/>
      <c r="AR17" s="24"/>
      <c r="AS17" s="24"/>
      <c r="AT17" s="24"/>
      <c r="AU17" s="24"/>
      <c r="AV17" s="24"/>
    </row>
    <row r="18" spans="1:48" s="8" customFormat="1">
      <c r="A18" s="2">
        <v>16</v>
      </c>
      <c r="B18" s="61" t="s">
        <v>73</v>
      </c>
      <c r="C18" s="61" t="s">
        <v>74</v>
      </c>
      <c r="D18" s="79" t="s">
        <v>37</v>
      </c>
      <c r="E18" s="9">
        <v>4</v>
      </c>
      <c r="F18" s="45">
        <f t="shared" si="0"/>
        <v>197.47</v>
      </c>
      <c r="G18" s="47">
        <f t="shared" si="1"/>
        <v>49.3675</v>
      </c>
      <c r="H18" s="5">
        <v>56.77</v>
      </c>
      <c r="I18" s="5" t="s">
        <v>76</v>
      </c>
      <c r="J18" s="5">
        <v>46.88</v>
      </c>
      <c r="K18" s="5" t="s">
        <v>76</v>
      </c>
      <c r="L18" s="5">
        <v>46.09</v>
      </c>
      <c r="M18" s="5" t="s">
        <v>239</v>
      </c>
      <c r="N18" s="5" t="s">
        <v>253</v>
      </c>
      <c r="O18" s="5"/>
      <c r="P18" s="5">
        <v>47.73</v>
      </c>
      <c r="Q18" s="5" t="s">
        <v>48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6"/>
      <c r="AD18" s="5"/>
      <c r="AE18" s="6"/>
      <c r="AF18" s="5"/>
      <c r="AG18" s="6"/>
      <c r="AH18" s="5"/>
      <c r="AI18" s="6"/>
      <c r="AJ18" s="5"/>
      <c r="AK18" s="6"/>
      <c r="AL18" s="85"/>
      <c r="AM18" s="24"/>
      <c r="AN18" s="24"/>
      <c r="AO18" s="24"/>
      <c r="AP18" s="24"/>
      <c r="AQ18" s="24"/>
      <c r="AR18" s="24"/>
      <c r="AS18" s="24"/>
      <c r="AT18" s="24"/>
      <c r="AU18" s="24"/>
      <c r="AV18" s="24"/>
    </row>
    <row r="19" spans="1:48" s="8" customFormat="1">
      <c r="A19" s="2">
        <v>17</v>
      </c>
      <c r="B19" s="61" t="s">
        <v>80</v>
      </c>
      <c r="C19" s="61" t="s">
        <v>174</v>
      </c>
      <c r="D19" s="79" t="s">
        <v>180</v>
      </c>
      <c r="E19" s="9">
        <v>4</v>
      </c>
      <c r="F19" s="45">
        <f t="shared" si="0"/>
        <v>193.58999999999997</v>
      </c>
      <c r="G19" s="47">
        <f t="shared" si="1"/>
        <v>48.397499999999994</v>
      </c>
      <c r="H19" s="12">
        <v>49.74</v>
      </c>
      <c r="I19" s="12" t="s">
        <v>181</v>
      </c>
      <c r="J19" s="12">
        <v>57.39</v>
      </c>
      <c r="K19" s="12" t="s">
        <v>181</v>
      </c>
      <c r="L19" s="4"/>
      <c r="M19" s="4"/>
      <c r="N19" s="12">
        <v>36.14</v>
      </c>
      <c r="O19" s="4" t="s">
        <v>181</v>
      </c>
      <c r="P19" s="13">
        <v>50.32</v>
      </c>
      <c r="Q19" s="24" t="s">
        <v>44</v>
      </c>
      <c r="R19" s="24"/>
      <c r="S19" s="24"/>
      <c r="T19" s="24"/>
      <c r="U19" s="24"/>
      <c r="V19" s="24"/>
      <c r="W19" s="24"/>
      <c r="X19" s="13"/>
      <c r="Y19" s="24"/>
      <c r="Z19" s="13"/>
      <c r="AA19" s="24"/>
      <c r="AB19" s="24"/>
      <c r="AC19" s="24"/>
      <c r="AD19" s="13"/>
      <c r="AE19" s="24"/>
      <c r="AF19" s="13"/>
      <c r="AG19" s="24"/>
      <c r="AH19" s="13"/>
      <c r="AI19" s="24"/>
      <c r="AJ19" s="13"/>
      <c r="AK19" s="24"/>
      <c r="AL19" s="85"/>
      <c r="AM19" s="24"/>
      <c r="AN19" s="24"/>
      <c r="AO19" s="24"/>
      <c r="AP19" s="24"/>
      <c r="AQ19" s="24"/>
      <c r="AR19" s="24"/>
      <c r="AS19" s="24"/>
      <c r="AT19" s="24"/>
      <c r="AU19" s="24"/>
      <c r="AV19" s="24"/>
    </row>
    <row r="20" spans="1:48" s="8" customFormat="1">
      <c r="A20" s="2">
        <v>18</v>
      </c>
      <c r="B20" s="61" t="s">
        <v>138</v>
      </c>
      <c r="C20" s="61" t="s">
        <v>139</v>
      </c>
      <c r="D20" s="79" t="s">
        <v>88</v>
      </c>
      <c r="E20" s="9">
        <v>4</v>
      </c>
      <c r="F20" s="45">
        <f t="shared" si="0"/>
        <v>184.43</v>
      </c>
      <c r="G20" s="47">
        <f t="shared" si="1"/>
        <v>46.107500000000002</v>
      </c>
      <c r="H20" s="12">
        <v>58.07</v>
      </c>
      <c r="I20" s="12" t="s">
        <v>58</v>
      </c>
      <c r="J20" s="5">
        <v>36.36</v>
      </c>
      <c r="K20" s="5" t="s">
        <v>88</v>
      </c>
      <c r="L20" s="5">
        <v>46.59</v>
      </c>
      <c r="M20" s="5" t="s">
        <v>58</v>
      </c>
      <c r="N20" s="5">
        <v>43.41</v>
      </c>
      <c r="O20" s="5" t="s">
        <v>60</v>
      </c>
      <c r="P20" s="5" t="s">
        <v>253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6"/>
      <c r="AD20" s="5"/>
      <c r="AE20" s="6"/>
      <c r="AF20" s="5"/>
      <c r="AG20" s="6"/>
      <c r="AH20" s="5"/>
      <c r="AI20" s="6"/>
      <c r="AJ20" s="5"/>
      <c r="AK20" s="6"/>
      <c r="AL20" s="86"/>
      <c r="AM20" s="24"/>
      <c r="AN20" s="24"/>
      <c r="AO20" s="24"/>
      <c r="AP20" s="24"/>
      <c r="AQ20" s="24"/>
      <c r="AR20" s="24"/>
      <c r="AS20" s="24"/>
      <c r="AT20" s="24"/>
      <c r="AU20" s="24"/>
      <c r="AV20" s="24"/>
    </row>
    <row r="21" spans="1:48" s="8" customFormat="1">
      <c r="A21" s="2">
        <v>19</v>
      </c>
      <c r="B21" s="61" t="s">
        <v>105</v>
      </c>
      <c r="C21" s="61" t="s">
        <v>174</v>
      </c>
      <c r="D21" s="79" t="s">
        <v>173</v>
      </c>
      <c r="E21" s="9">
        <v>3</v>
      </c>
      <c r="F21" s="45">
        <f t="shared" si="0"/>
        <v>183.55</v>
      </c>
      <c r="G21" s="47">
        <f t="shared" si="1"/>
        <v>61.183333333333337</v>
      </c>
      <c r="H21" s="5">
        <v>58.07</v>
      </c>
      <c r="I21" s="5" t="s">
        <v>172</v>
      </c>
      <c r="J21" s="5">
        <v>65.06</v>
      </c>
      <c r="K21" s="5" t="s">
        <v>172</v>
      </c>
      <c r="L21" s="5">
        <v>60.42</v>
      </c>
      <c r="M21" s="5" t="s">
        <v>172</v>
      </c>
      <c r="N21" s="5" t="s">
        <v>253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6"/>
      <c r="AD21" s="5"/>
      <c r="AE21" s="6"/>
      <c r="AF21" s="5"/>
      <c r="AG21" s="6"/>
      <c r="AH21" s="5"/>
      <c r="AI21" s="6"/>
      <c r="AJ21" s="5"/>
      <c r="AK21" s="6"/>
      <c r="AL21" s="85"/>
      <c r="AM21" s="24"/>
      <c r="AN21" s="24"/>
      <c r="AO21" s="24"/>
      <c r="AP21" s="24"/>
      <c r="AQ21" s="24"/>
      <c r="AR21" s="24"/>
      <c r="AS21" s="24"/>
      <c r="AT21" s="24"/>
      <c r="AU21" s="24"/>
      <c r="AV21" s="24"/>
    </row>
    <row r="22" spans="1:48" s="8" customFormat="1">
      <c r="A22" s="2">
        <v>20</v>
      </c>
      <c r="B22" s="61" t="s">
        <v>157</v>
      </c>
      <c r="C22" s="61" t="s">
        <v>158</v>
      </c>
      <c r="D22" s="79" t="s">
        <v>91</v>
      </c>
      <c r="E22" s="9">
        <v>4</v>
      </c>
      <c r="F22" s="45">
        <f t="shared" si="0"/>
        <v>180.31</v>
      </c>
      <c r="G22" s="47">
        <f t="shared" si="1"/>
        <v>45.077500000000001</v>
      </c>
      <c r="H22" s="5">
        <v>54.69</v>
      </c>
      <c r="I22" s="5" t="s">
        <v>239</v>
      </c>
      <c r="J22" s="5">
        <v>39.58</v>
      </c>
      <c r="K22" s="5" t="s">
        <v>239</v>
      </c>
      <c r="L22" s="5"/>
      <c r="M22" s="5"/>
      <c r="N22" s="5">
        <v>36.04</v>
      </c>
      <c r="O22" s="5" t="s">
        <v>239</v>
      </c>
      <c r="P22" s="5">
        <v>50</v>
      </c>
      <c r="Q22" s="5" t="s">
        <v>239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6"/>
      <c r="AD22" s="5"/>
      <c r="AE22" s="6"/>
      <c r="AF22" s="5"/>
      <c r="AG22" s="6"/>
      <c r="AH22" s="5"/>
      <c r="AI22" s="6"/>
      <c r="AJ22" s="5"/>
      <c r="AK22" s="6"/>
      <c r="AL22" s="85"/>
      <c r="AM22" s="24"/>
      <c r="AN22" s="24"/>
      <c r="AO22" s="24"/>
      <c r="AP22" s="24"/>
      <c r="AQ22" s="24"/>
      <c r="AR22" s="24"/>
      <c r="AS22" s="24"/>
      <c r="AT22" s="24"/>
      <c r="AU22" s="24"/>
      <c r="AV22" s="24"/>
    </row>
    <row r="23" spans="1:48" s="8" customFormat="1">
      <c r="A23" s="2">
        <v>21</v>
      </c>
      <c r="B23" s="58" t="s">
        <v>78</v>
      </c>
      <c r="C23" s="58" t="s">
        <v>203</v>
      </c>
      <c r="D23" s="2" t="s">
        <v>82</v>
      </c>
      <c r="E23" s="24">
        <v>3</v>
      </c>
      <c r="F23" s="45">
        <f t="shared" si="0"/>
        <v>179.72</v>
      </c>
      <c r="G23" s="47">
        <f t="shared" si="1"/>
        <v>59.906666666666666</v>
      </c>
      <c r="H23" s="5"/>
      <c r="I23" s="5"/>
      <c r="J23" s="5"/>
      <c r="K23" s="5"/>
      <c r="L23" s="5">
        <v>66.48</v>
      </c>
      <c r="M23" s="5" t="s">
        <v>251</v>
      </c>
      <c r="N23" s="5">
        <v>62.05</v>
      </c>
      <c r="O23" s="5" t="s">
        <v>172</v>
      </c>
      <c r="P23" s="13">
        <v>51.19</v>
      </c>
      <c r="Q23" s="24" t="s">
        <v>172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86"/>
      <c r="AM23" s="24"/>
      <c r="AN23" s="24"/>
      <c r="AO23" s="24"/>
      <c r="AP23" s="24"/>
      <c r="AQ23" s="24"/>
      <c r="AR23" s="24"/>
      <c r="AS23" s="24"/>
      <c r="AT23" s="24"/>
      <c r="AU23" s="24"/>
      <c r="AV23" s="24"/>
    </row>
    <row r="24" spans="1:48" s="8" customFormat="1">
      <c r="A24" s="2">
        <v>22</v>
      </c>
      <c r="B24" s="61" t="s">
        <v>80</v>
      </c>
      <c r="C24" s="61" t="s">
        <v>120</v>
      </c>
      <c r="D24" s="79" t="s">
        <v>116</v>
      </c>
      <c r="E24" s="9">
        <v>4</v>
      </c>
      <c r="F24" s="45">
        <f t="shared" si="0"/>
        <v>179.45</v>
      </c>
      <c r="G24" s="47">
        <f t="shared" si="1"/>
        <v>44.862499999999997</v>
      </c>
      <c r="H24" s="6"/>
      <c r="I24" s="5"/>
      <c r="J24" s="5">
        <v>44.6</v>
      </c>
      <c r="K24" s="5" t="s">
        <v>117</v>
      </c>
      <c r="L24" s="5">
        <v>42.9</v>
      </c>
      <c r="M24" s="5" t="s">
        <v>117</v>
      </c>
      <c r="N24" s="5">
        <v>46.82</v>
      </c>
      <c r="O24" s="5" t="s">
        <v>259</v>
      </c>
      <c r="P24" s="5">
        <v>45.13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6"/>
      <c r="AD24" s="5"/>
      <c r="AE24" s="6"/>
      <c r="AF24" s="5"/>
      <c r="AG24" s="6"/>
      <c r="AH24" s="5"/>
      <c r="AI24" s="6"/>
      <c r="AJ24" s="5"/>
      <c r="AK24" s="6"/>
      <c r="AL24" s="85"/>
      <c r="AM24" s="24"/>
      <c r="AN24" s="24"/>
      <c r="AO24" s="24"/>
      <c r="AP24" s="24"/>
      <c r="AQ24" s="24"/>
      <c r="AR24" s="24"/>
      <c r="AS24" s="24"/>
      <c r="AT24" s="24"/>
      <c r="AU24" s="24"/>
      <c r="AV24" s="24"/>
    </row>
    <row r="25" spans="1:48" s="8" customFormat="1">
      <c r="A25" s="2">
        <v>23</v>
      </c>
      <c r="B25" s="61" t="s">
        <v>89</v>
      </c>
      <c r="C25" s="61" t="s">
        <v>90</v>
      </c>
      <c r="D25" s="79" t="s">
        <v>72</v>
      </c>
      <c r="E25" s="9">
        <v>4</v>
      </c>
      <c r="F25" s="45">
        <f t="shared" si="0"/>
        <v>172.62</v>
      </c>
      <c r="G25" s="47">
        <f t="shared" si="1"/>
        <v>43.155000000000001</v>
      </c>
      <c r="H25" s="12">
        <v>45.83</v>
      </c>
      <c r="I25" s="12" t="s">
        <v>61</v>
      </c>
      <c r="J25" s="5">
        <v>42.9</v>
      </c>
      <c r="K25" s="5" t="s">
        <v>61</v>
      </c>
      <c r="L25" s="5">
        <v>41.93</v>
      </c>
      <c r="M25" s="5" t="s">
        <v>61</v>
      </c>
      <c r="N25" s="5" t="s">
        <v>253</v>
      </c>
      <c r="O25" s="5"/>
      <c r="P25" s="16">
        <v>41.96</v>
      </c>
      <c r="Q25" s="16" t="s">
        <v>61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6"/>
      <c r="AD25" s="5"/>
      <c r="AE25" s="6"/>
      <c r="AF25" s="5"/>
      <c r="AG25" s="6"/>
      <c r="AH25" s="5"/>
      <c r="AI25" s="6"/>
      <c r="AJ25" s="5"/>
      <c r="AK25" s="6"/>
      <c r="AL25" s="85"/>
      <c r="AM25" s="24"/>
      <c r="AN25" s="24"/>
      <c r="AO25" s="24"/>
      <c r="AP25" s="24"/>
      <c r="AQ25" s="24"/>
      <c r="AR25" s="24"/>
      <c r="AS25" s="24"/>
      <c r="AT25" s="24"/>
      <c r="AU25" s="24"/>
      <c r="AV25" s="24"/>
    </row>
    <row r="26" spans="1:48" s="8" customFormat="1">
      <c r="A26" s="2"/>
      <c r="B26" s="61" t="s">
        <v>94</v>
      </c>
      <c r="C26" s="61" t="s">
        <v>95</v>
      </c>
      <c r="D26" s="79" t="s">
        <v>61</v>
      </c>
      <c r="E26" s="9">
        <v>4</v>
      </c>
      <c r="F26" s="45">
        <f t="shared" si="0"/>
        <v>172.62</v>
      </c>
      <c r="G26" s="47">
        <f t="shared" si="1"/>
        <v>43.155000000000001</v>
      </c>
      <c r="H26" s="12">
        <v>45.83</v>
      </c>
      <c r="I26" s="12" t="s">
        <v>72</v>
      </c>
      <c r="J26" s="5">
        <v>42.9</v>
      </c>
      <c r="K26" s="5" t="s">
        <v>72</v>
      </c>
      <c r="L26" s="5">
        <v>41.93</v>
      </c>
      <c r="M26" s="5" t="s">
        <v>72</v>
      </c>
      <c r="N26" s="5" t="s">
        <v>253</v>
      </c>
      <c r="O26" s="5"/>
      <c r="P26" s="5">
        <v>41.96</v>
      </c>
      <c r="Q26" s="5" t="s">
        <v>72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6"/>
      <c r="AD26" s="5"/>
      <c r="AE26" s="6"/>
      <c r="AF26" s="5"/>
      <c r="AG26" s="6"/>
      <c r="AH26" s="5"/>
      <c r="AI26" s="6"/>
      <c r="AJ26" s="5"/>
      <c r="AK26" s="6"/>
      <c r="AL26" s="85"/>
      <c r="AM26" s="24"/>
      <c r="AN26" s="24"/>
      <c r="AO26" s="24"/>
      <c r="AP26" s="24"/>
      <c r="AQ26" s="24"/>
      <c r="AR26" s="24"/>
      <c r="AS26" s="24"/>
      <c r="AT26" s="24"/>
      <c r="AU26" s="24"/>
      <c r="AV26" s="24"/>
    </row>
    <row r="27" spans="1:48" s="8" customFormat="1">
      <c r="A27" s="2">
        <v>25</v>
      </c>
      <c r="B27" s="61" t="s">
        <v>140</v>
      </c>
      <c r="C27" s="61" t="s">
        <v>161</v>
      </c>
      <c r="D27" s="79" t="s">
        <v>83</v>
      </c>
      <c r="E27" s="24">
        <v>3</v>
      </c>
      <c r="F27" s="45">
        <f t="shared" si="0"/>
        <v>166.93</v>
      </c>
      <c r="G27" s="47">
        <f t="shared" si="1"/>
        <v>55.643333333333338</v>
      </c>
      <c r="H27" s="12">
        <v>48.96</v>
      </c>
      <c r="I27" s="12" t="s">
        <v>48</v>
      </c>
      <c r="J27" s="5">
        <v>55.47</v>
      </c>
      <c r="K27" s="5" t="s">
        <v>48</v>
      </c>
      <c r="L27" s="5"/>
      <c r="M27" s="5"/>
      <c r="N27" s="5">
        <v>62.5</v>
      </c>
      <c r="O27" s="5" t="s">
        <v>43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6"/>
      <c r="AD27" s="5"/>
      <c r="AE27" s="6"/>
      <c r="AF27" s="5"/>
      <c r="AG27" s="6"/>
      <c r="AH27" s="5"/>
      <c r="AI27" s="6"/>
      <c r="AJ27" s="5"/>
      <c r="AK27" s="6"/>
      <c r="AL27" s="85"/>
      <c r="AM27" s="24"/>
      <c r="AN27" s="24"/>
      <c r="AO27" s="24"/>
      <c r="AP27" s="24"/>
      <c r="AQ27" s="24"/>
      <c r="AR27" s="24"/>
      <c r="AS27" s="24"/>
      <c r="AT27" s="24"/>
      <c r="AU27" s="24"/>
      <c r="AV27" s="24"/>
    </row>
    <row r="28" spans="1:48" s="8" customFormat="1">
      <c r="A28" s="2">
        <v>26</v>
      </c>
      <c r="B28" s="61" t="s">
        <v>145</v>
      </c>
      <c r="C28" s="61" t="s">
        <v>146</v>
      </c>
      <c r="D28" s="79" t="s">
        <v>117</v>
      </c>
      <c r="E28" s="24">
        <v>4</v>
      </c>
      <c r="F28" s="45">
        <f t="shared" si="0"/>
        <v>165.33</v>
      </c>
      <c r="G28" s="47">
        <f t="shared" si="1"/>
        <v>41.332500000000003</v>
      </c>
      <c r="H28" s="5"/>
      <c r="I28" s="5"/>
      <c r="J28" s="5">
        <v>44.6</v>
      </c>
      <c r="K28" s="5" t="s">
        <v>116</v>
      </c>
      <c r="L28" s="5">
        <v>42.9</v>
      </c>
      <c r="M28" s="5" t="s">
        <v>116</v>
      </c>
      <c r="N28" s="5">
        <v>36.46</v>
      </c>
      <c r="O28" s="5" t="s">
        <v>255</v>
      </c>
      <c r="P28" s="13">
        <v>41.37</v>
      </c>
      <c r="Q28" s="24" t="s">
        <v>255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86"/>
      <c r="AM28" s="24"/>
      <c r="AN28" s="24"/>
      <c r="AO28" s="24"/>
      <c r="AP28" s="24"/>
      <c r="AQ28" s="24"/>
      <c r="AR28" s="24"/>
      <c r="AS28" s="24"/>
      <c r="AT28" s="24"/>
      <c r="AU28" s="24"/>
      <c r="AV28" s="24"/>
    </row>
    <row r="29" spans="1:48" s="8" customFormat="1">
      <c r="A29" s="2">
        <v>27</v>
      </c>
      <c r="B29" s="61" t="s">
        <v>68</v>
      </c>
      <c r="C29" s="61" t="s">
        <v>69</v>
      </c>
      <c r="D29" s="79" t="s">
        <v>57</v>
      </c>
      <c r="E29" s="9">
        <v>4</v>
      </c>
      <c r="F29" s="45">
        <f t="shared" si="0"/>
        <v>161.63</v>
      </c>
      <c r="G29" s="47">
        <f t="shared" si="1"/>
        <v>40.407499999999999</v>
      </c>
      <c r="H29" s="5">
        <v>37.5</v>
      </c>
      <c r="I29" s="5" t="s">
        <v>60</v>
      </c>
      <c r="J29" s="5"/>
      <c r="K29" s="5"/>
      <c r="L29" s="5">
        <v>42.9</v>
      </c>
      <c r="M29" s="5" t="s">
        <v>60</v>
      </c>
      <c r="N29" s="5">
        <v>42.92</v>
      </c>
      <c r="O29" s="5" t="s">
        <v>58</v>
      </c>
      <c r="P29" s="5">
        <v>38.31</v>
      </c>
      <c r="Q29" s="5" t="s">
        <v>58</v>
      </c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5"/>
      <c r="AE29" s="6"/>
      <c r="AF29" s="5"/>
      <c r="AG29" s="6"/>
      <c r="AH29" s="5"/>
      <c r="AI29" s="6"/>
      <c r="AJ29" s="5"/>
      <c r="AK29" s="6"/>
      <c r="AL29" s="85"/>
      <c r="AM29" s="24"/>
      <c r="AN29" s="24"/>
      <c r="AO29" s="24"/>
      <c r="AP29" s="24"/>
      <c r="AQ29" s="24"/>
      <c r="AR29" s="24"/>
      <c r="AS29" s="24"/>
      <c r="AT29" s="24"/>
      <c r="AU29" s="24"/>
      <c r="AV29" s="24"/>
    </row>
    <row r="30" spans="1:48" s="8" customFormat="1">
      <c r="A30" s="2">
        <v>28</v>
      </c>
      <c r="B30" s="61" t="s">
        <v>80</v>
      </c>
      <c r="C30" s="61" t="s">
        <v>81</v>
      </c>
      <c r="D30" s="79" t="s">
        <v>48</v>
      </c>
      <c r="E30" s="9">
        <v>3</v>
      </c>
      <c r="F30" s="45">
        <f t="shared" si="0"/>
        <v>152.16</v>
      </c>
      <c r="G30" s="47">
        <f t="shared" si="1"/>
        <v>50.72</v>
      </c>
      <c r="H30" s="5">
        <v>48.96</v>
      </c>
      <c r="I30" s="5" t="s">
        <v>83</v>
      </c>
      <c r="J30" s="5">
        <v>55.47</v>
      </c>
      <c r="K30" s="5" t="s">
        <v>83</v>
      </c>
      <c r="L30" s="5"/>
      <c r="M30" s="5"/>
      <c r="N30" s="5" t="s">
        <v>253</v>
      </c>
      <c r="O30" s="5"/>
      <c r="P30" s="5">
        <v>47.73</v>
      </c>
      <c r="Q30" s="5" t="s">
        <v>37</v>
      </c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6"/>
      <c r="AD30" s="5"/>
      <c r="AE30" s="6"/>
      <c r="AF30" s="5"/>
      <c r="AG30" s="6"/>
      <c r="AH30" s="5"/>
      <c r="AI30" s="6"/>
      <c r="AJ30" s="5"/>
      <c r="AK30" s="6"/>
      <c r="AL30" s="85"/>
      <c r="AM30" s="24"/>
      <c r="AN30" s="24"/>
      <c r="AO30" s="24"/>
      <c r="AP30" s="24"/>
      <c r="AQ30" s="24"/>
      <c r="AR30" s="24"/>
      <c r="AS30" s="24"/>
      <c r="AT30" s="24"/>
      <c r="AU30" s="24"/>
      <c r="AV30" s="24"/>
    </row>
    <row r="31" spans="1:48" s="8" customFormat="1">
      <c r="A31" s="2">
        <v>29</v>
      </c>
      <c r="B31" s="61" t="s">
        <v>98</v>
      </c>
      <c r="C31" s="61" t="s">
        <v>99</v>
      </c>
      <c r="D31" s="79" t="s">
        <v>50</v>
      </c>
      <c r="E31" s="9">
        <v>3</v>
      </c>
      <c r="F31" s="45">
        <f>SUM(H31:AM31)-(J31+0)</f>
        <v>145.88</v>
      </c>
      <c r="G31" s="47">
        <f t="shared" si="1"/>
        <v>48.626666666666665</v>
      </c>
      <c r="H31" s="5">
        <v>51.56</v>
      </c>
      <c r="I31" s="5" t="s">
        <v>87</v>
      </c>
      <c r="J31" s="74">
        <v>47.4</v>
      </c>
      <c r="K31" s="74" t="s">
        <v>87</v>
      </c>
      <c r="L31" s="5">
        <v>47.44</v>
      </c>
      <c r="M31" s="5" t="s">
        <v>87</v>
      </c>
      <c r="N31" s="5">
        <v>46.88</v>
      </c>
      <c r="O31" s="5" t="s">
        <v>87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6"/>
      <c r="AD31" s="5"/>
      <c r="AE31" s="6"/>
      <c r="AF31" s="5"/>
      <c r="AG31" s="6"/>
      <c r="AH31" s="5"/>
      <c r="AI31" s="6"/>
      <c r="AJ31" s="5"/>
      <c r="AK31" s="6"/>
      <c r="AL31" s="85"/>
      <c r="AM31" s="24"/>
      <c r="AN31" s="24"/>
      <c r="AO31" s="24"/>
      <c r="AP31" s="24"/>
      <c r="AQ31" s="24"/>
      <c r="AR31" s="24"/>
      <c r="AS31" s="24"/>
      <c r="AT31" s="24"/>
      <c r="AU31" s="24"/>
      <c r="AV31" s="24"/>
    </row>
    <row r="32" spans="1:48" s="8" customFormat="1">
      <c r="A32" s="2">
        <v>30</v>
      </c>
      <c r="B32" s="61" t="s">
        <v>124</v>
      </c>
      <c r="C32" s="61" t="s">
        <v>125</v>
      </c>
      <c r="D32" s="79" t="s">
        <v>87</v>
      </c>
      <c r="E32" s="9">
        <v>3</v>
      </c>
      <c r="F32" s="45">
        <f>SUM(H32:AM32)-(J32+0)</f>
        <v>145.88</v>
      </c>
      <c r="G32" s="47">
        <f t="shared" si="1"/>
        <v>48.626666666666665</v>
      </c>
      <c r="H32" s="5">
        <v>51.56</v>
      </c>
      <c r="I32" s="5" t="s">
        <v>50</v>
      </c>
      <c r="J32" s="74">
        <v>47.4</v>
      </c>
      <c r="K32" s="74" t="s">
        <v>50</v>
      </c>
      <c r="L32" s="5">
        <v>47.44</v>
      </c>
      <c r="M32" s="5" t="s">
        <v>50</v>
      </c>
      <c r="N32" s="5">
        <v>46.88</v>
      </c>
      <c r="O32" s="5" t="s">
        <v>50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6"/>
      <c r="AD32" s="5"/>
      <c r="AE32" s="6"/>
      <c r="AF32" s="5"/>
      <c r="AG32" s="6"/>
      <c r="AH32" s="5"/>
      <c r="AI32" s="6"/>
      <c r="AJ32" s="5"/>
      <c r="AK32" s="6"/>
      <c r="AL32" s="85"/>
      <c r="AM32" s="24"/>
      <c r="AN32" s="24"/>
      <c r="AO32" s="24"/>
      <c r="AP32" s="24"/>
      <c r="AQ32" s="24"/>
      <c r="AR32" s="24"/>
      <c r="AS32" s="24"/>
      <c r="AT32" s="24"/>
      <c r="AU32" s="24"/>
      <c r="AV32" s="24"/>
    </row>
    <row r="33" spans="1:48" s="8" customFormat="1">
      <c r="A33" s="2">
        <v>31</v>
      </c>
      <c r="B33" s="61" t="s">
        <v>182</v>
      </c>
      <c r="C33" s="61" t="s">
        <v>183</v>
      </c>
      <c r="D33" s="79" t="s">
        <v>181</v>
      </c>
      <c r="E33" s="9">
        <v>3</v>
      </c>
      <c r="F33" s="45">
        <f>SUM(H33:AM33)-(0+0)</f>
        <v>143.26999999999998</v>
      </c>
      <c r="G33" s="47">
        <f t="shared" si="1"/>
        <v>47.756666666666661</v>
      </c>
      <c r="H33" s="5">
        <v>49.74</v>
      </c>
      <c r="I33" s="5" t="s">
        <v>180</v>
      </c>
      <c r="J33" s="5">
        <v>57.39</v>
      </c>
      <c r="K33" s="5" t="s">
        <v>180</v>
      </c>
      <c r="L33" s="5"/>
      <c r="M33" s="5"/>
      <c r="N33" s="5">
        <v>36.14</v>
      </c>
      <c r="O33" s="5" t="s">
        <v>180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6"/>
      <c r="AD33" s="5"/>
      <c r="AE33" s="6"/>
      <c r="AF33" s="5"/>
      <c r="AG33" s="6"/>
      <c r="AH33" s="5"/>
      <c r="AI33" s="6"/>
      <c r="AJ33" s="5"/>
      <c r="AK33" s="6"/>
      <c r="AL33" s="85"/>
      <c r="AM33" s="24"/>
      <c r="AN33" s="24"/>
      <c r="AO33" s="24"/>
      <c r="AP33" s="24"/>
      <c r="AQ33" s="24"/>
      <c r="AR33" s="24"/>
      <c r="AS33" s="24"/>
      <c r="AT33" s="24"/>
      <c r="AU33" s="24"/>
      <c r="AV33" s="24"/>
    </row>
    <row r="34" spans="1:48" s="8" customFormat="1">
      <c r="A34" s="2">
        <v>32</v>
      </c>
      <c r="B34" s="61" t="s">
        <v>185</v>
      </c>
      <c r="C34" s="61" t="s">
        <v>188</v>
      </c>
      <c r="D34" s="79" t="s">
        <v>187</v>
      </c>
      <c r="E34" s="9">
        <v>4</v>
      </c>
      <c r="F34" s="45">
        <f>SUM(H34:AM34)-(L34+0)</f>
        <v>142.25</v>
      </c>
      <c r="G34" s="47">
        <f t="shared" si="1"/>
        <v>35.5625</v>
      </c>
      <c r="H34" s="5"/>
      <c r="I34" s="5"/>
      <c r="J34" s="5">
        <v>46.09</v>
      </c>
      <c r="K34" s="5" t="s">
        <v>186</v>
      </c>
      <c r="L34" s="74">
        <v>42.19</v>
      </c>
      <c r="M34" s="74" t="s">
        <v>186</v>
      </c>
      <c r="N34" s="5">
        <v>43.18</v>
      </c>
      <c r="O34" s="5" t="s">
        <v>186</v>
      </c>
      <c r="P34" s="5">
        <v>52.98</v>
      </c>
      <c r="Q34" s="5" t="s">
        <v>186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6"/>
      <c r="AD34" s="5"/>
      <c r="AE34" s="6"/>
      <c r="AF34" s="5"/>
      <c r="AG34" s="6"/>
      <c r="AH34" s="5"/>
      <c r="AI34" s="6"/>
      <c r="AJ34" s="5"/>
      <c r="AK34" s="6"/>
      <c r="AL34" s="85"/>
      <c r="AM34" s="24"/>
      <c r="AN34" s="24"/>
      <c r="AO34" s="24"/>
      <c r="AP34" s="24"/>
      <c r="AQ34" s="24"/>
      <c r="AR34" s="24"/>
      <c r="AS34" s="24"/>
      <c r="AT34" s="24"/>
      <c r="AU34" s="24"/>
      <c r="AV34" s="24"/>
    </row>
    <row r="35" spans="1:48">
      <c r="A35" s="2"/>
      <c r="B35" s="61" t="s">
        <v>185</v>
      </c>
      <c r="C35" s="61" t="s">
        <v>97</v>
      </c>
      <c r="D35" s="79" t="s">
        <v>186</v>
      </c>
      <c r="E35" s="24">
        <v>4</v>
      </c>
      <c r="F35" s="45">
        <f>SUM(H35:AM35)-(L35+0)</f>
        <v>142.25</v>
      </c>
      <c r="G35" s="47">
        <f t="shared" ref="G35:G66" si="2">F35/E35</f>
        <v>35.5625</v>
      </c>
      <c r="H35" s="5"/>
      <c r="I35" s="5"/>
      <c r="J35" s="5">
        <v>46.09</v>
      </c>
      <c r="K35" s="5" t="s">
        <v>187</v>
      </c>
      <c r="L35" s="74">
        <v>42.19</v>
      </c>
      <c r="M35" s="74" t="s">
        <v>187</v>
      </c>
      <c r="N35" s="5">
        <v>43.18</v>
      </c>
      <c r="O35" s="5" t="s">
        <v>187</v>
      </c>
      <c r="P35" s="12">
        <v>52.98</v>
      </c>
      <c r="Q35" s="4" t="s">
        <v>187</v>
      </c>
      <c r="R35" s="12"/>
      <c r="S35" s="4"/>
      <c r="T35" s="12"/>
      <c r="U35" s="4"/>
      <c r="V35" s="12"/>
      <c r="W35" s="4"/>
      <c r="X35" s="12"/>
      <c r="Y35" s="4"/>
      <c r="Z35" s="4"/>
      <c r="AA35" s="4"/>
      <c r="AB35" s="12"/>
      <c r="AC35" s="4"/>
      <c r="AD35" s="4"/>
      <c r="AE35" s="4"/>
      <c r="AF35" s="12"/>
      <c r="AG35" s="4"/>
      <c r="AH35" s="12"/>
      <c r="AI35" s="4"/>
      <c r="AJ35" s="12"/>
      <c r="AK35" s="4"/>
      <c r="AL35" s="87"/>
      <c r="AM35" s="88"/>
      <c r="AN35" s="88"/>
      <c r="AO35" s="88"/>
      <c r="AP35" s="88"/>
      <c r="AQ35" s="88"/>
      <c r="AR35" s="88"/>
      <c r="AS35" s="88"/>
      <c r="AT35" s="88"/>
      <c r="AU35" s="88"/>
      <c r="AV35" s="88"/>
    </row>
    <row r="36" spans="1:48" s="8" customFormat="1">
      <c r="A36" s="2">
        <v>33</v>
      </c>
      <c r="B36" s="61" t="s">
        <v>162</v>
      </c>
      <c r="C36" s="61" t="s">
        <v>163</v>
      </c>
      <c r="D36" s="79" t="s">
        <v>86</v>
      </c>
      <c r="E36" s="9">
        <v>4</v>
      </c>
      <c r="F36" s="45">
        <f>SUM(H36:AM36)-(L36+0)</f>
        <v>141.01999999999998</v>
      </c>
      <c r="G36" s="47">
        <f t="shared" si="2"/>
        <v>35.254999999999995</v>
      </c>
      <c r="H36" s="5">
        <v>47.66</v>
      </c>
      <c r="I36" s="5" t="s">
        <v>242</v>
      </c>
      <c r="J36" s="5">
        <v>40.630000000000003</v>
      </c>
      <c r="K36" s="5" t="s">
        <v>242</v>
      </c>
      <c r="L36" s="74">
        <v>40.06</v>
      </c>
      <c r="M36" s="74" t="s">
        <v>242</v>
      </c>
      <c r="N36" s="5">
        <v>52.73</v>
      </c>
      <c r="O36" s="5" t="s">
        <v>242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6"/>
      <c r="AD36" s="5"/>
      <c r="AE36" s="6"/>
      <c r="AF36" s="5"/>
      <c r="AG36" s="6"/>
      <c r="AH36" s="5"/>
      <c r="AI36" s="6"/>
      <c r="AJ36" s="5"/>
      <c r="AK36" s="6"/>
      <c r="AL36" s="85"/>
      <c r="AM36" s="24"/>
      <c r="AN36" s="24"/>
      <c r="AO36" s="24"/>
      <c r="AP36" s="24"/>
      <c r="AQ36" s="24"/>
      <c r="AR36" s="24"/>
      <c r="AS36" s="24"/>
      <c r="AT36" s="24"/>
      <c r="AU36" s="24"/>
      <c r="AV36" s="24"/>
    </row>
    <row r="37" spans="1:48" s="8" customFormat="1">
      <c r="A37" s="2">
        <v>34</v>
      </c>
      <c r="B37" s="49" t="s">
        <v>241</v>
      </c>
      <c r="C37" s="49" t="s">
        <v>240</v>
      </c>
      <c r="D37" s="24" t="s">
        <v>242</v>
      </c>
      <c r="E37" s="9">
        <v>4</v>
      </c>
      <c r="F37" s="45">
        <f>SUM(H37:AM37)-(L37+0)</f>
        <v>141.01999999999998</v>
      </c>
      <c r="G37" s="47">
        <f t="shared" si="2"/>
        <v>35.254999999999995</v>
      </c>
      <c r="H37" s="13">
        <v>47.66</v>
      </c>
      <c r="I37" s="24" t="s">
        <v>86</v>
      </c>
      <c r="J37" s="13">
        <v>40.630000000000003</v>
      </c>
      <c r="K37" s="24" t="s">
        <v>86</v>
      </c>
      <c r="L37" s="76">
        <v>40.06</v>
      </c>
      <c r="M37" s="75" t="s">
        <v>86</v>
      </c>
      <c r="N37" s="13">
        <v>52.73</v>
      </c>
      <c r="O37" s="24" t="s">
        <v>86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6"/>
      <c r="AD37" s="5"/>
      <c r="AE37" s="6"/>
      <c r="AF37" s="5"/>
      <c r="AG37" s="6"/>
      <c r="AH37" s="5"/>
      <c r="AI37" s="6"/>
      <c r="AJ37" s="5"/>
      <c r="AK37" s="6"/>
      <c r="AL37" s="85"/>
      <c r="AM37" s="24"/>
      <c r="AN37" s="24"/>
      <c r="AO37" s="24"/>
      <c r="AP37" s="24"/>
      <c r="AQ37" s="24"/>
      <c r="AR37" s="24"/>
      <c r="AS37" s="24"/>
      <c r="AT37" s="24"/>
      <c r="AU37" s="24"/>
      <c r="AV37" s="24"/>
    </row>
    <row r="38" spans="1:48" s="8" customFormat="1">
      <c r="A38" s="2">
        <v>35</v>
      </c>
      <c r="B38" s="61" t="s">
        <v>78</v>
      </c>
      <c r="C38" s="61" t="s">
        <v>79</v>
      </c>
      <c r="D38" s="79" t="s">
        <v>51</v>
      </c>
      <c r="E38" s="9">
        <v>3</v>
      </c>
      <c r="F38" s="45">
        <f t="shared" ref="F38:F69" si="3">SUM(H38:AM38)-(0+0)</f>
        <v>138.05000000000001</v>
      </c>
      <c r="G38" s="47">
        <f t="shared" si="2"/>
        <v>46.016666666666673</v>
      </c>
      <c r="H38" s="5">
        <v>52.6</v>
      </c>
      <c r="I38" s="5" t="s">
        <v>55</v>
      </c>
      <c r="J38" s="5"/>
      <c r="K38" s="5"/>
      <c r="L38" s="5">
        <v>45.45</v>
      </c>
      <c r="M38" s="5" t="s">
        <v>55</v>
      </c>
      <c r="N38" s="5">
        <v>40</v>
      </c>
      <c r="O38" s="5" t="s">
        <v>55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6"/>
      <c r="AD38" s="5"/>
      <c r="AE38" s="6"/>
      <c r="AF38" s="5"/>
      <c r="AG38" s="6"/>
      <c r="AH38" s="5"/>
      <c r="AI38" s="6"/>
      <c r="AJ38" s="5"/>
      <c r="AK38" s="6"/>
      <c r="AL38" s="85"/>
      <c r="AM38" s="24"/>
      <c r="AN38" s="24"/>
      <c r="AO38" s="24"/>
      <c r="AP38" s="24"/>
      <c r="AQ38" s="24"/>
      <c r="AR38" s="24"/>
      <c r="AS38" s="24"/>
      <c r="AT38" s="24"/>
      <c r="AU38" s="24"/>
      <c r="AV38" s="24"/>
    </row>
    <row r="39" spans="1:48" s="8" customFormat="1">
      <c r="A39" s="2">
        <v>36</v>
      </c>
      <c r="B39" s="58" t="s">
        <v>155</v>
      </c>
      <c r="C39" s="58" t="s">
        <v>156</v>
      </c>
      <c r="D39" s="2" t="s">
        <v>34</v>
      </c>
      <c r="E39" s="24">
        <v>2</v>
      </c>
      <c r="F39" s="45">
        <f t="shared" si="3"/>
        <v>129.57999999999998</v>
      </c>
      <c r="G39" s="47">
        <f t="shared" si="2"/>
        <v>64.789999999999992</v>
      </c>
      <c r="H39" s="5"/>
      <c r="I39" s="5"/>
      <c r="J39" s="5">
        <v>62.5</v>
      </c>
      <c r="K39" s="5" t="s">
        <v>44</v>
      </c>
      <c r="L39" s="5"/>
      <c r="M39" s="5"/>
      <c r="N39" s="5">
        <v>67.08</v>
      </c>
      <c r="O39" s="5" t="s">
        <v>30</v>
      </c>
      <c r="P39" s="5"/>
      <c r="Q39" s="5"/>
      <c r="R39" s="12"/>
      <c r="S39" s="12"/>
      <c r="T39" s="5"/>
      <c r="U39" s="5"/>
      <c r="V39" s="5"/>
      <c r="W39" s="5"/>
      <c r="X39" s="5"/>
      <c r="Y39" s="5"/>
      <c r="Z39" s="5"/>
      <c r="AA39" s="5"/>
      <c r="AB39" s="5"/>
      <c r="AC39" s="6"/>
      <c r="AD39" s="5"/>
      <c r="AE39" s="6"/>
      <c r="AF39" s="5"/>
      <c r="AG39" s="6"/>
      <c r="AH39" s="5"/>
      <c r="AI39" s="6"/>
      <c r="AJ39" s="5"/>
      <c r="AK39" s="6"/>
      <c r="AL39" s="85"/>
      <c r="AM39" s="24"/>
      <c r="AN39" s="24"/>
      <c r="AO39" s="24"/>
      <c r="AP39" s="24"/>
      <c r="AQ39" s="24"/>
      <c r="AR39" s="24"/>
      <c r="AS39" s="24"/>
      <c r="AT39" s="24"/>
      <c r="AU39" s="24"/>
      <c r="AV39" s="24"/>
    </row>
    <row r="40" spans="1:48" s="8" customFormat="1">
      <c r="A40" s="2">
        <v>37</v>
      </c>
      <c r="B40" s="61" t="s">
        <v>119</v>
      </c>
      <c r="C40" s="61" t="s">
        <v>36</v>
      </c>
      <c r="D40" s="79" t="s">
        <v>21</v>
      </c>
      <c r="E40" s="9">
        <v>2</v>
      </c>
      <c r="F40" s="45">
        <f t="shared" si="3"/>
        <v>123.96000000000001</v>
      </c>
      <c r="G40" s="47">
        <f t="shared" si="2"/>
        <v>61.980000000000004</v>
      </c>
      <c r="H40" s="5">
        <v>60.42</v>
      </c>
      <c r="I40" s="5" t="s">
        <v>13</v>
      </c>
      <c r="J40" s="5"/>
      <c r="K40" s="5"/>
      <c r="L40" s="5"/>
      <c r="M40" s="5"/>
      <c r="N40" s="5">
        <v>63.54</v>
      </c>
      <c r="O40" s="5" t="s">
        <v>16</v>
      </c>
      <c r="P40" s="5" t="s">
        <v>253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6"/>
      <c r="AD40" s="5"/>
      <c r="AE40" s="6"/>
      <c r="AF40" s="5"/>
      <c r="AG40" s="6"/>
      <c r="AH40" s="5"/>
      <c r="AI40" s="6"/>
      <c r="AJ40" s="5"/>
      <c r="AK40" s="6"/>
      <c r="AL40" s="86"/>
      <c r="AM40" s="24"/>
      <c r="AN40" s="24"/>
      <c r="AO40" s="24"/>
      <c r="AP40" s="24"/>
      <c r="AQ40" s="24"/>
      <c r="AR40" s="24"/>
      <c r="AS40" s="24"/>
      <c r="AT40" s="24"/>
      <c r="AU40" s="24"/>
      <c r="AV40" s="24"/>
    </row>
    <row r="41" spans="1:48" s="8" customFormat="1">
      <c r="A41" s="2">
        <v>38</v>
      </c>
      <c r="B41" s="61" t="s">
        <v>84</v>
      </c>
      <c r="C41" s="61" t="s">
        <v>85</v>
      </c>
      <c r="D41" s="79" t="s">
        <v>60</v>
      </c>
      <c r="E41" s="9">
        <v>3</v>
      </c>
      <c r="F41" s="45">
        <f t="shared" si="3"/>
        <v>123.81</v>
      </c>
      <c r="G41" s="47">
        <f t="shared" si="2"/>
        <v>41.27</v>
      </c>
      <c r="H41" s="5">
        <v>37.5</v>
      </c>
      <c r="I41" s="5" t="s">
        <v>249</v>
      </c>
      <c r="J41" s="5"/>
      <c r="K41" s="5"/>
      <c r="L41" s="5">
        <v>42.9</v>
      </c>
      <c r="M41" s="5" t="s">
        <v>57</v>
      </c>
      <c r="N41" s="5">
        <v>43.41</v>
      </c>
      <c r="O41" s="5" t="s">
        <v>88</v>
      </c>
      <c r="P41" s="5" t="s">
        <v>253</v>
      </c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6"/>
      <c r="AD41" s="5"/>
      <c r="AE41" s="6"/>
      <c r="AF41" s="5"/>
      <c r="AG41" s="6"/>
      <c r="AH41" s="5"/>
      <c r="AI41" s="6"/>
      <c r="AJ41" s="5"/>
      <c r="AK41" s="6"/>
      <c r="AL41" s="85"/>
      <c r="AM41" s="24"/>
      <c r="AN41" s="24"/>
      <c r="AO41" s="24"/>
      <c r="AP41" s="24"/>
      <c r="AQ41" s="24"/>
      <c r="AR41" s="24"/>
      <c r="AS41" s="24"/>
      <c r="AT41" s="24"/>
      <c r="AU41" s="24"/>
      <c r="AV41" s="24"/>
    </row>
    <row r="42" spans="1:48" s="8" customFormat="1">
      <c r="A42" s="2">
        <v>39</v>
      </c>
      <c r="B42" s="61" t="s">
        <v>100</v>
      </c>
      <c r="C42" s="61" t="s">
        <v>101</v>
      </c>
      <c r="D42" s="79" t="s">
        <v>59</v>
      </c>
      <c r="E42" s="9">
        <v>3</v>
      </c>
      <c r="F42" s="45">
        <f t="shared" si="3"/>
        <v>119.53999999999999</v>
      </c>
      <c r="G42" s="47">
        <f t="shared" si="2"/>
        <v>39.846666666666664</v>
      </c>
      <c r="H42" s="5">
        <v>41.93</v>
      </c>
      <c r="I42" s="5" t="s">
        <v>108</v>
      </c>
      <c r="J42" s="5">
        <v>43.23</v>
      </c>
      <c r="K42" s="5" t="s">
        <v>108</v>
      </c>
      <c r="L42" s="5">
        <v>34.380000000000003</v>
      </c>
      <c r="M42" s="5" t="s">
        <v>108</v>
      </c>
      <c r="N42" s="5" t="s">
        <v>253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6"/>
      <c r="AD42" s="5"/>
      <c r="AE42" s="6"/>
      <c r="AF42" s="5"/>
      <c r="AG42" s="6"/>
      <c r="AH42" s="5"/>
      <c r="AI42" s="6"/>
      <c r="AJ42" s="5"/>
      <c r="AK42" s="6"/>
      <c r="AL42" s="85"/>
      <c r="AM42" s="24"/>
      <c r="AN42" s="24"/>
      <c r="AO42" s="24"/>
      <c r="AP42" s="24"/>
      <c r="AQ42" s="24"/>
      <c r="AR42" s="24"/>
      <c r="AS42" s="24"/>
      <c r="AT42" s="24"/>
      <c r="AU42" s="24"/>
      <c r="AV42" s="24"/>
    </row>
    <row r="43" spans="1:48" s="8" customFormat="1">
      <c r="A43" s="2">
        <v>40</v>
      </c>
      <c r="B43" s="61" t="s">
        <v>189</v>
      </c>
      <c r="C43" s="61" t="s">
        <v>190</v>
      </c>
      <c r="D43" s="79" t="s">
        <v>108</v>
      </c>
      <c r="E43" s="24">
        <v>3</v>
      </c>
      <c r="F43" s="45">
        <f t="shared" si="3"/>
        <v>119.53999999999999</v>
      </c>
      <c r="G43" s="47">
        <f t="shared" si="2"/>
        <v>39.846666666666664</v>
      </c>
      <c r="H43" s="12">
        <v>41.93</v>
      </c>
      <c r="I43" s="12" t="s">
        <v>59</v>
      </c>
      <c r="J43" s="16">
        <v>43.23</v>
      </c>
      <c r="K43" s="16" t="s">
        <v>59</v>
      </c>
      <c r="L43" s="5">
        <v>34.380000000000003</v>
      </c>
      <c r="M43" s="5" t="s">
        <v>59</v>
      </c>
      <c r="N43" s="5" t="s">
        <v>253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6"/>
      <c r="AD43" s="5"/>
      <c r="AE43" s="6"/>
      <c r="AF43" s="5"/>
      <c r="AG43" s="6"/>
      <c r="AH43" s="5"/>
      <c r="AI43" s="6"/>
      <c r="AJ43" s="5"/>
      <c r="AK43" s="6"/>
      <c r="AL43" s="85"/>
      <c r="AM43" s="24"/>
      <c r="AN43" s="24"/>
      <c r="AO43" s="24"/>
      <c r="AP43" s="24"/>
      <c r="AQ43" s="24"/>
      <c r="AR43" s="24"/>
      <c r="AS43" s="24"/>
      <c r="AT43" s="24"/>
      <c r="AU43" s="24"/>
      <c r="AV43" s="24"/>
    </row>
    <row r="44" spans="1:48" s="8" customFormat="1">
      <c r="A44" s="2">
        <v>41</v>
      </c>
      <c r="B44" s="61" t="s">
        <v>112</v>
      </c>
      <c r="C44" s="61" t="s">
        <v>74</v>
      </c>
      <c r="D44" s="79" t="s">
        <v>27</v>
      </c>
      <c r="E44" s="9">
        <v>2</v>
      </c>
      <c r="F44" s="45">
        <f t="shared" si="3"/>
        <v>117.92</v>
      </c>
      <c r="G44" s="47">
        <f t="shared" si="2"/>
        <v>58.96</v>
      </c>
      <c r="H44" s="5">
        <v>55.99</v>
      </c>
      <c r="I44" s="5" t="s">
        <v>16</v>
      </c>
      <c r="J44" s="5"/>
      <c r="K44" s="5"/>
      <c r="L44" s="5">
        <v>61.93</v>
      </c>
      <c r="M44" s="5" t="s">
        <v>16</v>
      </c>
      <c r="N44" s="5" t="s">
        <v>253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6"/>
      <c r="AD44" s="5"/>
      <c r="AE44" s="6"/>
      <c r="AF44" s="5"/>
      <c r="AG44" s="6"/>
      <c r="AH44" s="5"/>
      <c r="AI44" s="6"/>
      <c r="AJ44" s="5"/>
      <c r="AK44" s="6"/>
      <c r="AL44" s="85"/>
      <c r="AM44" s="24"/>
      <c r="AN44" s="24"/>
      <c r="AO44" s="24"/>
      <c r="AP44" s="24"/>
      <c r="AQ44" s="24"/>
      <c r="AR44" s="24"/>
      <c r="AS44" s="24"/>
      <c r="AT44" s="24"/>
      <c r="AU44" s="24"/>
      <c r="AV44" s="24"/>
    </row>
    <row r="45" spans="1:48" s="8" customFormat="1">
      <c r="A45" s="2">
        <v>42</v>
      </c>
      <c r="B45" s="61" t="s">
        <v>182</v>
      </c>
      <c r="C45" s="61" t="s">
        <v>261</v>
      </c>
      <c r="D45" s="79" t="s">
        <v>263</v>
      </c>
      <c r="E45" s="24">
        <v>2</v>
      </c>
      <c r="F45" s="45">
        <f t="shared" si="3"/>
        <v>114.17</v>
      </c>
      <c r="G45" s="47">
        <f t="shared" si="2"/>
        <v>57.085000000000001</v>
      </c>
      <c r="H45" s="5"/>
      <c r="I45" s="5"/>
      <c r="J45" s="5"/>
      <c r="K45" s="5"/>
      <c r="L45" s="5"/>
      <c r="M45" s="5"/>
      <c r="N45" s="5">
        <v>50.21</v>
      </c>
      <c r="O45" s="5" t="s">
        <v>262</v>
      </c>
      <c r="P45" s="5">
        <v>63.96</v>
      </c>
      <c r="Q45" s="5" t="s">
        <v>12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6"/>
      <c r="AD45" s="5"/>
      <c r="AE45" s="6"/>
      <c r="AF45" s="5"/>
      <c r="AG45" s="6"/>
      <c r="AH45" s="5"/>
      <c r="AI45" s="6"/>
      <c r="AJ45" s="5"/>
      <c r="AK45" s="6"/>
      <c r="AL45" s="85"/>
      <c r="AM45" s="24"/>
      <c r="AN45" s="24"/>
      <c r="AO45" s="24"/>
      <c r="AP45" s="24"/>
      <c r="AQ45" s="24"/>
      <c r="AR45" s="24"/>
      <c r="AS45" s="24"/>
      <c r="AT45" s="24"/>
      <c r="AU45" s="24"/>
      <c r="AV45" s="24"/>
    </row>
    <row r="46" spans="1:48" s="8" customFormat="1">
      <c r="A46" s="2">
        <v>43</v>
      </c>
      <c r="B46" s="61" t="s">
        <v>131</v>
      </c>
      <c r="C46" s="61" t="s">
        <v>132</v>
      </c>
      <c r="D46" s="79" t="s">
        <v>76</v>
      </c>
      <c r="E46" s="9">
        <v>2</v>
      </c>
      <c r="F46" s="45">
        <f t="shared" si="3"/>
        <v>103.65</v>
      </c>
      <c r="G46" s="47">
        <f t="shared" si="2"/>
        <v>51.825000000000003</v>
      </c>
      <c r="H46" s="5">
        <v>56.77</v>
      </c>
      <c r="I46" s="5" t="s">
        <v>37</v>
      </c>
      <c r="J46" s="5">
        <v>46.88</v>
      </c>
      <c r="K46" s="5" t="s">
        <v>37</v>
      </c>
      <c r="L46" s="5"/>
      <c r="M46" s="5"/>
      <c r="N46" s="5" t="s">
        <v>253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6"/>
      <c r="AD46" s="5"/>
      <c r="AE46" s="6"/>
      <c r="AF46" s="5"/>
      <c r="AG46" s="6"/>
      <c r="AH46" s="5"/>
      <c r="AI46" s="6"/>
      <c r="AJ46" s="5"/>
      <c r="AK46" s="6"/>
      <c r="AL46" s="86"/>
      <c r="AM46" s="24"/>
      <c r="AN46" s="24"/>
      <c r="AO46" s="24"/>
      <c r="AP46" s="24"/>
      <c r="AQ46" s="24"/>
      <c r="AR46" s="24"/>
      <c r="AS46" s="24"/>
      <c r="AT46" s="24"/>
      <c r="AU46" s="24"/>
      <c r="AV46" s="24"/>
    </row>
    <row r="47" spans="1:48" s="8" customFormat="1">
      <c r="A47" s="2">
        <v>44</v>
      </c>
      <c r="B47" s="49" t="s">
        <v>243</v>
      </c>
      <c r="C47" s="49" t="s">
        <v>244</v>
      </c>
      <c r="D47" s="24" t="s">
        <v>245</v>
      </c>
      <c r="E47" s="9">
        <v>2</v>
      </c>
      <c r="F47" s="45">
        <f t="shared" si="3"/>
        <v>95.83</v>
      </c>
      <c r="G47" s="47">
        <f t="shared" si="2"/>
        <v>47.914999999999999</v>
      </c>
      <c r="H47" s="13">
        <v>46.61</v>
      </c>
      <c r="I47" s="24" t="s">
        <v>248</v>
      </c>
      <c r="J47" s="24"/>
      <c r="K47" s="24"/>
      <c r="L47" s="24">
        <v>49.22</v>
      </c>
      <c r="M47" s="24" t="s">
        <v>248</v>
      </c>
      <c r="N47" s="13" t="s">
        <v>253</v>
      </c>
      <c r="O47" s="24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6"/>
      <c r="AD47" s="5"/>
      <c r="AE47" s="6"/>
      <c r="AF47" s="5"/>
      <c r="AG47" s="6"/>
      <c r="AH47" s="5"/>
      <c r="AI47" s="6"/>
      <c r="AJ47" s="5"/>
      <c r="AK47" s="6"/>
      <c r="AL47" s="86"/>
      <c r="AM47" s="24"/>
      <c r="AN47" s="24"/>
      <c r="AO47" s="24"/>
      <c r="AP47" s="24"/>
      <c r="AQ47" s="24"/>
      <c r="AR47" s="24"/>
      <c r="AS47" s="24"/>
      <c r="AT47" s="24"/>
      <c r="AU47" s="24"/>
      <c r="AV47" s="24"/>
    </row>
    <row r="48" spans="1:48" s="8" customFormat="1">
      <c r="A48" s="2">
        <v>45</v>
      </c>
      <c r="B48" s="49" t="s">
        <v>246</v>
      </c>
      <c r="C48" s="49" t="s">
        <v>247</v>
      </c>
      <c r="D48" s="24" t="s">
        <v>248</v>
      </c>
      <c r="E48" s="24">
        <v>2</v>
      </c>
      <c r="F48" s="45">
        <f t="shared" si="3"/>
        <v>95.83</v>
      </c>
      <c r="G48" s="47">
        <f t="shared" si="2"/>
        <v>47.914999999999999</v>
      </c>
      <c r="H48" s="13">
        <v>46.61</v>
      </c>
      <c r="I48" s="24" t="s">
        <v>245</v>
      </c>
      <c r="J48" s="24"/>
      <c r="K48" s="24"/>
      <c r="L48" s="24">
        <v>49.22</v>
      </c>
      <c r="M48" s="24" t="s">
        <v>245</v>
      </c>
      <c r="N48" s="13" t="s">
        <v>253</v>
      </c>
      <c r="O48" s="24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6"/>
      <c r="AD48" s="5"/>
      <c r="AE48" s="6"/>
      <c r="AF48" s="5"/>
      <c r="AG48" s="6"/>
      <c r="AH48" s="5"/>
      <c r="AI48" s="6"/>
      <c r="AJ48" s="5"/>
      <c r="AK48" s="6"/>
      <c r="AL48" s="86"/>
      <c r="AM48" s="24"/>
      <c r="AN48" s="24"/>
      <c r="AO48" s="24"/>
      <c r="AP48" s="24"/>
      <c r="AQ48" s="24"/>
      <c r="AR48" s="24"/>
      <c r="AS48" s="24"/>
      <c r="AT48" s="24"/>
      <c r="AU48" s="24"/>
      <c r="AV48" s="24"/>
    </row>
    <row r="49" spans="1:48" s="8" customFormat="1">
      <c r="A49" s="2">
        <v>46</v>
      </c>
      <c r="B49" s="61" t="s">
        <v>129</v>
      </c>
      <c r="C49" s="61" t="s">
        <v>130</v>
      </c>
      <c r="D49" s="79" t="s">
        <v>38</v>
      </c>
      <c r="E49" s="9">
        <v>2</v>
      </c>
      <c r="F49" s="45">
        <f t="shared" si="3"/>
        <v>91.94</v>
      </c>
      <c r="G49" s="47">
        <f t="shared" si="2"/>
        <v>45.97</v>
      </c>
      <c r="H49" s="24"/>
      <c r="I49" s="24"/>
      <c r="J49" s="24"/>
      <c r="K49" s="24"/>
      <c r="L49" s="24"/>
      <c r="M49" s="24"/>
      <c r="N49" s="13">
        <v>49.38</v>
      </c>
      <c r="O49" s="24" t="s">
        <v>33</v>
      </c>
      <c r="P49" s="5">
        <v>42.56</v>
      </c>
      <c r="Q49" s="5" t="s">
        <v>33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6"/>
      <c r="AD49" s="5"/>
      <c r="AE49" s="6"/>
      <c r="AF49" s="5"/>
      <c r="AG49" s="6"/>
      <c r="AH49" s="5"/>
      <c r="AI49" s="6"/>
      <c r="AJ49" s="5"/>
      <c r="AK49" s="6"/>
      <c r="AL49" s="85"/>
      <c r="AM49" s="24"/>
      <c r="AN49" s="24"/>
      <c r="AO49" s="24"/>
      <c r="AP49" s="24"/>
      <c r="AQ49" s="24"/>
      <c r="AR49" s="24"/>
      <c r="AS49" s="24"/>
      <c r="AT49" s="24"/>
      <c r="AU49" s="24"/>
      <c r="AV49" s="24"/>
    </row>
    <row r="50" spans="1:48" s="8" customFormat="1">
      <c r="A50" s="2">
        <v>47</v>
      </c>
      <c r="B50" s="61" t="s">
        <v>256</v>
      </c>
      <c r="C50" s="61" t="s">
        <v>122</v>
      </c>
      <c r="D50" s="79"/>
      <c r="E50" s="24">
        <v>1</v>
      </c>
      <c r="F50" s="45">
        <f t="shared" si="3"/>
        <v>77.83</v>
      </c>
      <c r="G50" s="47">
        <f t="shared" si="2"/>
        <v>77.83</v>
      </c>
      <c r="H50" s="5"/>
      <c r="I50" s="5"/>
      <c r="J50" s="5"/>
      <c r="K50" s="5"/>
      <c r="L50" s="5"/>
      <c r="M50" s="5"/>
      <c r="N50" s="5">
        <v>36.46</v>
      </c>
      <c r="O50" s="5" t="s">
        <v>117</v>
      </c>
      <c r="P50" s="5">
        <v>41.37</v>
      </c>
      <c r="Q50" s="5" t="s">
        <v>117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6"/>
      <c r="AD50" s="5"/>
      <c r="AE50" s="6"/>
      <c r="AF50" s="5"/>
      <c r="AG50" s="6"/>
      <c r="AH50" s="5"/>
      <c r="AI50" s="6"/>
      <c r="AJ50" s="5"/>
      <c r="AK50" s="6"/>
      <c r="AL50" s="85"/>
      <c r="AM50" s="24"/>
      <c r="AN50" s="24"/>
      <c r="AO50" s="24"/>
      <c r="AP50" s="24"/>
      <c r="AQ50" s="24"/>
      <c r="AR50" s="24"/>
      <c r="AS50" s="24"/>
      <c r="AT50" s="24"/>
      <c r="AU50" s="24"/>
      <c r="AV50" s="24"/>
    </row>
    <row r="51" spans="1:48" s="8" customFormat="1">
      <c r="A51" s="2">
        <v>48</v>
      </c>
      <c r="B51" s="58" t="s">
        <v>252</v>
      </c>
      <c r="C51" s="58" t="s">
        <v>191</v>
      </c>
      <c r="D51" s="2" t="s">
        <v>251</v>
      </c>
      <c r="E51" s="24">
        <v>1</v>
      </c>
      <c r="F51" s="45">
        <f t="shared" si="3"/>
        <v>66.48</v>
      </c>
      <c r="G51" s="47">
        <f t="shared" si="2"/>
        <v>66.48</v>
      </c>
      <c r="H51" s="5"/>
      <c r="I51" s="5"/>
      <c r="J51" s="5"/>
      <c r="K51" s="5"/>
      <c r="L51" s="5">
        <v>66.48</v>
      </c>
      <c r="M51" s="5" t="s">
        <v>82</v>
      </c>
      <c r="N51" s="5" t="s">
        <v>253</v>
      </c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6"/>
      <c r="AD51" s="5"/>
      <c r="AE51" s="6"/>
      <c r="AF51" s="5"/>
      <c r="AG51" s="6"/>
      <c r="AH51" s="13"/>
      <c r="AI51" s="24"/>
      <c r="AJ51" s="5"/>
      <c r="AK51" s="6"/>
      <c r="AL51" s="85"/>
      <c r="AM51" s="24"/>
      <c r="AN51" s="24"/>
      <c r="AO51" s="24"/>
      <c r="AP51" s="24"/>
      <c r="AQ51" s="24"/>
      <c r="AR51" s="24"/>
      <c r="AS51" s="24"/>
      <c r="AT51" s="24"/>
      <c r="AU51" s="24"/>
      <c r="AV51" s="24"/>
    </row>
    <row r="52" spans="1:48" s="8" customFormat="1">
      <c r="A52" s="2">
        <v>49</v>
      </c>
      <c r="B52" s="61" t="s">
        <v>35</v>
      </c>
      <c r="C52" s="61" t="s">
        <v>36</v>
      </c>
      <c r="D52" s="79" t="s">
        <v>15</v>
      </c>
      <c r="E52" s="9">
        <v>1</v>
      </c>
      <c r="F52" s="45">
        <f t="shared" si="3"/>
        <v>58.52</v>
      </c>
      <c r="G52" s="47">
        <f t="shared" si="2"/>
        <v>58.52</v>
      </c>
      <c r="H52" s="5"/>
      <c r="I52" s="5"/>
      <c r="J52" s="5">
        <v>58.52</v>
      </c>
      <c r="K52" s="5" t="s">
        <v>12</v>
      </c>
      <c r="L52" s="5"/>
      <c r="M52" s="5"/>
      <c r="N52" s="5" t="s">
        <v>253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6"/>
      <c r="AD52" s="5"/>
      <c r="AE52" s="6"/>
      <c r="AF52" s="5"/>
      <c r="AG52" s="6"/>
      <c r="AH52" s="5"/>
      <c r="AI52" s="6"/>
      <c r="AJ52" s="5"/>
      <c r="AK52" s="6"/>
      <c r="AL52" s="85"/>
      <c r="AM52" s="24"/>
      <c r="AN52" s="24"/>
      <c r="AO52" s="24"/>
      <c r="AP52" s="24"/>
      <c r="AQ52" s="24"/>
      <c r="AR52" s="24"/>
      <c r="AS52" s="24"/>
      <c r="AT52" s="24"/>
      <c r="AU52" s="24"/>
      <c r="AV52" s="24"/>
    </row>
    <row r="53" spans="1:48" s="8" customFormat="1">
      <c r="A53" s="2">
        <v>50</v>
      </c>
      <c r="B53" s="61" t="s">
        <v>273</v>
      </c>
      <c r="C53" s="61" t="s">
        <v>36</v>
      </c>
      <c r="D53" s="79" t="s">
        <v>274</v>
      </c>
      <c r="E53" s="24">
        <v>1</v>
      </c>
      <c r="F53" s="45">
        <f t="shared" si="3"/>
        <v>57.95</v>
      </c>
      <c r="G53" s="47">
        <f t="shared" si="2"/>
        <v>57.95</v>
      </c>
      <c r="H53" s="12"/>
      <c r="I53" s="12"/>
      <c r="J53" s="5"/>
      <c r="K53" s="5"/>
      <c r="L53" s="5"/>
      <c r="M53" s="5"/>
      <c r="N53" s="5">
        <v>57.95</v>
      </c>
      <c r="O53" s="5" t="s">
        <v>275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6"/>
      <c r="AD53" s="5"/>
      <c r="AE53" s="6"/>
      <c r="AF53" s="5"/>
      <c r="AG53" s="6"/>
      <c r="AH53" s="5"/>
      <c r="AI53" s="6"/>
      <c r="AJ53" s="5"/>
      <c r="AK53" s="6"/>
      <c r="AL53" s="85"/>
      <c r="AM53" s="24"/>
      <c r="AN53" s="24"/>
      <c r="AO53" s="24"/>
      <c r="AP53" s="24"/>
      <c r="AQ53" s="24"/>
      <c r="AR53" s="24"/>
      <c r="AS53" s="24"/>
      <c r="AT53" s="24"/>
      <c r="AU53" s="24"/>
      <c r="AV53" s="24"/>
    </row>
    <row r="54" spans="1:48" s="8" customFormat="1">
      <c r="A54" s="2"/>
      <c r="B54" s="61" t="s">
        <v>273</v>
      </c>
      <c r="C54" s="61" t="s">
        <v>276</v>
      </c>
      <c r="D54" s="79" t="s">
        <v>275</v>
      </c>
      <c r="E54" s="24">
        <v>1</v>
      </c>
      <c r="F54" s="45">
        <f t="shared" si="3"/>
        <v>57.95</v>
      </c>
      <c r="G54" s="47">
        <f t="shared" si="2"/>
        <v>57.95</v>
      </c>
      <c r="H54" s="12"/>
      <c r="I54" s="12"/>
      <c r="J54" s="5"/>
      <c r="K54" s="5"/>
      <c r="L54" s="5"/>
      <c r="M54" s="5"/>
      <c r="N54" s="5">
        <v>57.95</v>
      </c>
      <c r="O54" s="5" t="s">
        <v>274</v>
      </c>
      <c r="P54" s="5"/>
      <c r="Q54" s="5"/>
      <c r="R54" s="16"/>
      <c r="S54" s="16"/>
      <c r="T54" s="5"/>
      <c r="U54" s="5"/>
      <c r="V54" s="5"/>
      <c r="W54" s="5"/>
      <c r="X54" s="5"/>
      <c r="Y54" s="5"/>
      <c r="Z54" s="5"/>
      <c r="AA54" s="5"/>
      <c r="AB54" s="5"/>
      <c r="AC54" s="6"/>
      <c r="AD54" s="5"/>
      <c r="AE54" s="6"/>
      <c r="AF54" s="12"/>
      <c r="AG54" s="24"/>
      <c r="AH54" s="5"/>
      <c r="AI54" s="6"/>
      <c r="AJ54" s="5"/>
      <c r="AK54" s="6"/>
      <c r="AL54" s="85"/>
      <c r="AM54" s="24"/>
      <c r="AN54" s="24"/>
      <c r="AO54" s="24"/>
      <c r="AP54" s="24"/>
      <c r="AQ54" s="24"/>
      <c r="AR54" s="24"/>
      <c r="AS54" s="24"/>
      <c r="AT54" s="24"/>
      <c r="AU54" s="24"/>
      <c r="AV54" s="24"/>
    </row>
    <row r="55" spans="1:48" s="8" customFormat="1">
      <c r="A55" s="2">
        <v>52</v>
      </c>
      <c r="B55" s="61" t="s">
        <v>160</v>
      </c>
      <c r="C55" s="61" t="s">
        <v>161</v>
      </c>
      <c r="D55" s="79" t="s">
        <v>14</v>
      </c>
      <c r="E55" s="9">
        <v>1</v>
      </c>
      <c r="F55" s="45">
        <f t="shared" si="3"/>
        <v>54.77</v>
      </c>
      <c r="G55" s="47">
        <f t="shared" si="2"/>
        <v>54.77</v>
      </c>
      <c r="H55" s="5"/>
      <c r="I55" s="5"/>
      <c r="J55" s="25"/>
      <c r="K55" s="25"/>
      <c r="L55" s="5"/>
      <c r="M55" s="5"/>
      <c r="N55" s="5">
        <v>54.77</v>
      </c>
      <c r="O55" s="5" t="s">
        <v>264</v>
      </c>
      <c r="P55" s="5"/>
      <c r="Q55" s="5"/>
      <c r="R55" s="16"/>
      <c r="S55" s="16"/>
      <c r="T55" s="5"/>
      <c r="U55" s="5"/>
      <c r="V55" s="5"/>
      <c r="W55" s="5"/>
      <c r="X55" s="5"/>
      <c r="Y55" s="5"/>
      <c r="Z55" s="5"/>
      <c r="AA55" s="5"/>
      <c r="AB55" s="5"/>
      <c r="AC55" s="6"/>
      <c r="AD55" s="5"/>
      <c r="AE55" s="6"/>
      <c r="AF55" s="5"/>
      <c r="AG55" s="6"/>
      <c r="AH55" s="5"/>
      <c r="AI55" s="6"/>
      <c r="AJ55" s="5"/>
      <c r="AK55" s="6"/>
      <c r="AL55" s="85"/>
      <c r="AM55" s="24"/>
      <c r="AN55" s="24"/>
      <c r="AO55" s="24"/>
      <c r="AP55" s="24"/>
      <c r="AQ55" s="24"/>
      <c r="AR55" s="24"/>
      <c r="AS55" s="24"/>
      <c r="AT55" s="24"/>
      <c r="AU55" s="24"/>
      <c r="AV55" s="24"/>
    </row>
    <row r="56" spans="1:48" s="8" customFormat="1">
      <c r="A56" s="2"/>
      <c r="B56" s="61" t="s">
        <v>270</v>
      </c>
      <c r="C56" s="61" t="s">
        <v>271</v>
      </c>
      <c r="D56" s="79" t="s">
        <v>272</v>
      </c>
      <c r="E56" s="9">
        <v>1</v>
      </c>
      <c r="F56" s="45">
        <f t="shared" si="3"/>
        <v>54.77</v>
      </c>
      <c r="G56" s="47">
        <f t="shared" si="2"/>
        <v>54.77</v>
      </c>
      <c r="H56" s="5"/>
      <c r="I56" s="5"/>
      <c r="J56" s="25"/>
      <c r="K56" s="25"/>
      <c r="L56" s="5"/>
      <c r="M56" s="5"/>
      <c r="N56" s="5">
        <v>54.77</v>
      </c>
      <c r="O56" s="5" t="s">
        <v>14</v>
      </c>
      <c r="P56" s="5"/>
      <c r="Q56" s="5"/>
      <c r="R56" s="16"/>
      <c r="S56" s="16"/>
      <c r="T56" s="5"/>
      <c r="U56" s="5"/>
      <c r="V56" s="5"/>
      <c r="W56" s="5"/>
      <c r="X56" s="5"/>
      <c r="Y56" s="5"/>
      <c r="Z56" s="5"/>
      <c r="AA56" s="5"/>
      <c r="AB56" s="5"/>
      <c r="AC56" s="6"/>
      <c r="AD56" s="5"/>
      <c r="AE56" s="6"/>
      <c r="AF56" s="5"/>
      <c r="AG56" s="6"/>
      <c r="AH56" s="5"/>
      <c r="AI56" s="6"/>
      <c r="AJ56" s="5"/>
      <c r="AK56" s="6"/>
      <c r="AL56" s="85"/>
      <c r="AM56" s="24"/>
      <c r="AN56" s="24"/>
      <c r="AO56" s="24"/>
      <c r="AP56" s="24"/>
      <c r="AQ56" s="24"/>
      <c r="AR56" s="24"/>
      <c r="AS56" s="24"/>
      <c r="AT56" s="24"/>
      <c r="AU56" s="24"/>
      <c r="AV56" s="24"/>
    </row>
    <row r="57" spans="1:48" s="8" customFormat="1">
      <c r="A57" s="2">
        <v>54</v>
      </c>
      <c r="B57" s="61" t="s">
        <v>195</v>
      </c>
      <c r="C57" s="61" t="s">
        <v>196</v>
      </c>
      <c r="D57" s="79" t="s">
        <v>197</v>
      </c>
      <c r="E57" s="9">
        <v>1</v>
      </c>
      <c r="F57" s="45">
        <f t="shared" si="3"/>
        <v>52.08</v>
      </c>
      <c r="G57" s="47">
        <f t="shared" si="2"/>
        <v>52.08</v>
      </c>
      <c r="H57" s="5"/>
      <c r="I57" s="5"/>
      <c r="J57" s="5"/>
      <c r="K57" s="5"/>
      <c r="L57" s="5"/>
      <c r="M57" s="5"/>
      <c r="N57" s="5">
        <v>52.08</v>
      </c>
      <c r="O57" s="5" t="s">
        <v>198</v>
      </c>
      <c r="P57" s="5"/>
      <c r="Q57" s="5"/>
      <c r="R57" s="16"/>
      <c r="S57" s="16"/>
      <c r="T57" s="5"/>
      <c r="U57" s="5"/>
      <c r="V57" s="5"/>
      <c r="W57" s="5"/>
      <c r="X57" s="5"/>
      <c r="Y57" s="5"/>
      <c r="Z57" s="5"/>
      <c r="AA57" s="5"/>
      <c r="AB57" s="5"/>
      <c r="AC57" s="6"/>
      <c r="AD57" s="5"/>
      <c r="AE57" s="6"/>
      <c r="AF57" s="5"/>
      <c r="AG57" s="6"/>
      <c r="AH57" s="5"/>
      <c r="AI57" s="6"/>
      <c r="AJ57" s="5"/>
      <c r="AK57" s="6"/>
      <c r="AL57" s="85"/>
      <c r="AM57" s="24"/>
      <c r="AN57" s="24"/>
      <c r="AO57" s="24"/>
      <c r="AP57" s="24"/>
      <c r="AQ57" s="24"/>
      <c r="AR57" s="24"/>
      <c r="AS57" s="24"/>
      <c r="AT57" s="24"/>
      <c r="AU57" s="24"/>
      <c r="AV57" s="24"/>
    </row>
    <row r="58" spans="1:48" s="8" customFormat="1">
      <c r="A58" s="2"/>
      <c r="B58" s="61" t="s">
        <v>200</v>
      </c>
      <c r="C58" s="61" t="s">
        <v>201</v>
      </c>
      <c r="D58" s="79" t="s">
        <v>198</v>
      </c>
      <c r="E58" s="9">
        <v>1</v>
      </c>
      <c r="F58" s="45">
        <f t="shared" si="3"/>
        <v>52.08</v>
      </c>
      <c r="G58" s="47">
        <f t="shared" si="2"/>
        <v>52.08</v>
      </c>
      <c r="H58" s="5"/>
      <c r="I58" s="5"/>
      <c r="J58" s="5"/>
      <c r="K58" s="5"/>
      <c r="L58" s="5"/>
      <c r="M58" s="5"/>
      <c r="N58" s="70">
        <v>52.08</v>
      </c>
      <c r="O58" s="70" t="s">
        <v>197</v>
      </c>
      <c r="P58" s="5"/>
      <c r="Q58" s="5"/>
      <c r="R58" s="16"/>
      <c r="S58" s="16"/>
      <c r="T58" s="5"/>
      <c r="U58" s="5"/>
      <c r="V58" s="5"/>
      <c r="W58" s="5"/>
      <c r="X58" s="5"/>
      <c r="Y58" s="5"/>
      <c r="Z58" s="5"/>
      <c r="AA58" s="5"/>
      <c r="AB58" s="5"/>
      <c r="AC58" s="6"/>
      <c r="AD58" s="5"/>
      <c r="AE58" s="6"/>
      <c r="AF58" s="5"/>
      <c r="AG58" s="6"/>
      <c r="AH58" s="5"/>
      <c r="AI58" s="6"/>
      <c r="AJ58" s="5"/>
      <c r="AK58" s="6"/>
      <c r="AL58" s="85"/>
      <c r="AM58" s="24"/>
      <c r="AN58" s="24"/>
      <c r="AO58" s="24"/>
      <c r="AP58" s="24"/>
      <c r="AQ58" s="24"/>
      <c r="AR58" s="24"/>
      <c r="AS58" s="24"/>
      <c r="AT58" s="24"/>
      <c r="AU58" s="24"/>
      <c r="AV58" s="24"/>
    </row>
    <row r="59" spans="1:48" s="8" customFormat="1">
      <c r="A59" s="2">
        <v>56</v>
      </c>
      <c r="B59" s="61" t="s">
        <v>265</v>
      </c>
      <c r="C59" s="61" t="s">
        <v>266</v>
      </c>
      <c r="D59" s="79"/>
      <c r="E59" s="9">
        <v>1</v>
      </c>
      <c r="F59" s="45">
        <f t="shared" si="3"/>
        <v>51.88</v>
      </c>
      <c r="G59" s="47">
        <f t="shared" si="2"/>
        <v>51.88</v>
      </c>
      <c r="H59" s="5"/>
      <c r="I59" s="5"/>
      <c r="J59" s="5"/>
      <c r="K59" s="5"/>
      <c r="L59" s="5"/>
      <c r="M59" s="68"/>
      <c r="N59" s="5">
        <v>51.88</v>
      </c>
      <c r="O59" s="24" t="s">
        <v>269</v>
      </c>
      <c r="P59" s="69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6"/>
      <c r="AD59" s="5"/>
      <c r="AE59" s="6"/>
      <c r="AF59" s="5"/>
      <c r="AG59" s="6"/>
      <c r="AH59" s="5"/>
      <c r="AI59" s="6"/>
      <c r="AJ59" s="5"/>
      <c r="AK59" s="6"/>
      <c r="AL59" s="85"/>
      <c r="AM59" s="24"/>
      <c r="AN59" s="24"/>
      <c r="AO59" s="24"/>
      <c r="AP59" s="24"/>
      <c r="AQ59" s="24"/>
      <c r="AR59" s="24"/>
      <c r="AS59" s="24"/>
      <c r="AT59" s="24"/>
      <c r="AU59" s="24"/>
      <c r="AV59" s="24"/>
    </row>
    <row r="60" spans="1:48" s="8" customFormat="1">
      <c r="A60" s="2"/>
      <c r="B60" s="61" t="s">
        <v>267</v>
      </c>
      <c r="C60" s="61" t="s">
        <v>107</v>
      </c>
      <c r="D60" s="79"/>
      <c r="E60" s="9">
        <v>1</v>
      </c>
      <c r="F60" s="45">
        <f t="shared" si="3"/>
        <v>51.88</v>
      </c>
      <c r="G60" s="47">
        <f t="shared" si="2"/>
        <v>51.88</v>
      </c>
      <c r="H60" s="5"/>
      <c r="I60" s="5"/>
      <c r="J60" s="5"/>
      <c r="K60" s="5"/>
      <c r="L60" s="5"/>
      <c r="M60" s="5"/>
      <c r="N60" s="71">
        <v>51.88</v>
      </c>
      <c r="O60" s="89" t="s">
        <v>268</v>
      </c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6"/>
      <c r="AD60" s="5"/>
      <c r="AE60" s="6"/>
      <c r="AF60" s="5"/>
      <c r="AG60" s="6"/>
      <c r="AH60" s="5"/>
      <c r="AI60" s="6"/>
      <c r="AJ60" s="5"/>
      <c r="AK60" s="6"/>
      <c r="AL60" s="85"/>
      <c r="AM60" s="24"/>
      <c r="AN60" s="24"/>
      <c r="AO60" s="24"/>
      <c r="AP60" s="24"/>
      <c r="AQ60" s="24"/>
      <c r="AR60" s="24"/>
      <c r="AS60" s="24"/>
      <c r="AT60" s="24"/>
      <c r="AU60" s="24"/>
      <c r="AV60" s="24"/>
    </row>
    <row r="61" spans="1:48" s="8" customFormat="1">
      <c r="A61" s="2">
        <v>58</v>
      </c>
      <c r="B61" s="49" t="s">
        <v>25</v>
      </c>
      <c r="C61" s="49" t="s">
        <v>277</v>
      </c>
      <c r="D61" s="24" t="s">
        <v>281</v>
      </c>
      <c r="E61" s="24">
        <v>1</v>
      </c>
      <c r="F61" s="45">
        <f t="shared" si="3"/>
        <v>50.65</v>
      </c>
      <c r="G61" s="47">
        <f t="shared" si="2"/>
        <v>50.65</v>
      </c>
      <c r="H61" s="24"/>
      <c r="I61" s="24"/>
      <c r="J61" s="24"/>
      <c r="K61" s="24"/>
      <c r="L61" s="24"/>
      <c r="M61" s="24"/>
      <c r="N61" s="13"/>
      <c r="O61" s="24"/>
      <c r="P61" s="13">
        <v>50.65</v>
      </c>
      <c r="Q61" s="24" t="s">
        <v>280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86"/>
      <c r="AM61" s="24"/>
      <c r="AN61" s="24"/>
      <c r="AO61" s="24"/>
      <c r="AP61" s="24"/>
      <c r="AQ61" s="24"/>
      <c r="AR61" s="24"/>
      <c r="AS61" s="24"/>
      <c r="AT61" s="24"/>
      <c r="AU61" s="24"/>
      <c r="AV61" s="24"/>
    </row>
    <row r="62" spans="1:48">
      <c r="A62" s="2"/>
      <c r="B62" s="49" t="s">
        <v>278</v>
      </c>
      <c r="C62" s="49" t="s">
        <v>279</v>
      </c>
      <c r="D62" s="24" t="s">
        <v>280</v>
      </c>
      <c r="E62" s="24">
        <v>1</v>
      </c>
      <c r="F62" s="45">
        <f t="shared" si="3"/>
        <v>50.65</v>
      </c>
      <c r="G62" s="47">
        <f t="shared" si="2"/>
        <v>50.65</v>
      </c>
      <c r="H62" s="24"/>
      <c r="I62" s="24"/>
      <c r="J62" s="24"/>
      <c r="K62" s="24"/>
      <c r="L62" s="24"/>
      <c r="M62" s="24"/>
      <c r="N62" s="13"/>
      <c r="O62" s="24"/>
      <c r="P62" s="13">
        <v>50.65</v>
      </c>
      <c r="Q62" s="24" t="s">
        <v>281</v>
      </c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</row>
    <row r="63" spans="1:48" s="8" customFormat="1">
      <c r="A63" s="2">
        <v>60</v>
      </c>
      <c r="B63" s="8" t="s">
        <v>80</v>
      </c>
      <c r="C63" s="61" t="s">
        <v>260</v>
      </c>
      <c r="D63" s="79" t="s">
        <v>262</v>
      </c>
      <c r="E63" s="24">
        <v>1</v>
      </c>
      <c r="F63" s="45">
        <f t="shared" si="3"/>
        <v>50.21</v>
      </c>
      <c r="G63" s="47">
        <f t="shared" si="2"/>
        <v>50.21</v>
      </c>
      <c r="H63" s="5"/>
      <c r="I63" s="5"/>
      <c r="J63" s="5"/>
      <c r="K63" s="5"/>
      <c r="L63" s="5"/>
      <c r="M63" s="5"/>
      <c r="N63" s="5">
        <v>50.21</v>
      </c>
      <c r="O63" s="5" t="s">
        <v>263</v>
      </c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6"/>
      <c r="AD63" s="5"/>
      <c r="AE63" s="6"/>
      <c r="AF63" s="5"/>
      <c r="AG63" s="6"/>
      <c r="AH63" s="5"/>
      <c r="AI63" s="6"/>
      <c r="AJ63" s="5"/>
      <c r="AK63" s="6"/>
      <c r="AL63" s="85"/>
      <c r="AM63" s="24"/>
      <c r="AN63" s="24"/>
      <c r="AO63" s="24"/>
      <c r="AP63" s="24"/>
      <c r="AQ63" s="24"/>
      <c r="AR63" s="24"/>
      <c r="AS63" s="24"/>
      <c r="AT63" s="24"/>
      <c r="AU63" s="24"/>
      <c r="AV63" s="24"/>
    </row>
    <row r="64" spans="1:48" s="8" customFormat="1">
      <c r="A64" s="2">
        <v>61</v>
      </c>
      <c r="B64" s="61" t="s">
        <v>257</v>
      </c>
      <c r="C64" s="61" t="s">
        <v>258</v>
      </c>
      <c r="D64" s="79" t="s">
        <v>259</v>
      </c>
      <c r="E64" s="24">
        <v>1</v>
      </c>
      <c r="F64" s="45">
        <f t="shared" si="3"/>
        <v>46.82</v>
      </c>
      <c r="G64" s="47">
        <f t="shared" si="2"/>
        <v>46.82</v>
      </c>
      <c r="H64" s="5"/>
      <c r="I64" s="5"/>
      <c r="J64" s="5"/>
      <c r="K64" s="5"/>
      <c r="L64" s="5"/>
      <c r="M64" s="5"/>
      <c r="N64" s="5">
        <v>46.82</v>
      </c>
      <c r="O64" s="5" t="s">
        <v>116</v>
      </c>
      <c r="P64" s="5"/>
      <c r="Q64" s="5"/>
      <c r="R64" s="5"/>
      <c r="S64" s="5"/>
      <c r="T64" s="5"/>
      <c r="U64" s="5"/>
      <c r="V64" s="5"/>
      <c r="W64" s="5"/>
      <c r="X64" s="12"/>
      <c r="Y64" s="4"/>
      <c r="Z64" s="5"/>
      <c r="AA64" s="5"/>
      <c r="AB64" s="5"/>
      <c r="AC64" s="6"/>
      <c r="AD64" s="5"/>
      <c r="AE64" s="6"/>
      <c r="AF64" s="5"/>
      <c r="AG64" s="6"/>
      <c r="AH64" s="5"/>
      <c r="AI64" s="6"/>
      <c r="AJ64" s="5"/>
      <c r="AK64" s="6"/>
      <c r="AL64" s="85"/>
      <c r="AM64" s="24"/>
      <c r="AN64" s="24"/>
      <c r="AO64" s="24"/>
      <c r="AP64" s="24"/>
      <c r="AQ64" s="24"/>
      <c r="AR64" s="24"/>
      <c r="AS64" s="24"/>
      <c r="AT64" s="24"/>
      <c r="AU64" s="24"/>
      <c r="AV64" s="24"/>
    </row>
    <row r="65" spans="1:48" s="8" customFormat="1">
      <c r="A65" s="2">
        <v>62</v>
      </c>
      <c r="B65" s="61" t="s">
        <v>126</v>
      </c>
      <c r="C65" s="61" t="s">
        <v>127</v>
      </c>
      <c r="D65" s="79" t="s">
        <v>118</v>
      </c>
      <c r="E65" s="24">
        <v>1</v>
      </c>
      <c r="F65" s="45">
        <f t="shared" si="3"/>
        <v>45.13</v>
      </c>
      <c r="G65" s="47">
        <f t="shared" si="2"/>
        <v>45.13</v>
      </c>
      <c r="H65" s="5"/>
      <c r="I65" s="5"/>
      <c r="J65" s="5"/>
      <c r="K65" s="5"/>
      <c r="L65" s="5"/>
      <c r="M65" s="5"/>
      <c r="N65" s="5"/>
      <c r="O65" s="5"/>
      <c r="P65" s="5">
        <v>45.13</v>
      </c>
      <c r="Q65" s="5" t="s">
        <v>116</v>
      </c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6"/>
      <c r="AF65" s="5"/>
      <c r="AG65" s="6"/>
      <c r="AH65" s="5"/>
      <c r="AI65" s="6"/>
      <c r="AJ65" s="5"/>
      <c r="AK65" s="6"/>
      <c r="AL65" s="85"/>
      <c r="AM65" s="24"/>
      <c r="AN65" s="24"/>
      <c r="AO65" s="24"/>
      <c r="AP65" s="24"/>
      <c r="AQ65" s="24"/>
      <c r="AR65" s="24"/>
      <c r="AS65" s="24"/>
      <c r="AT65" s="24"/>
      <c r="AU65" s="24"/>
      <c r="AV65" s="24"/>
    </row>
    <row r="66" spans="1:48" s="8" customFormat="1">
      <c r="A66" s="2">
        <v>63</v>
      </c>
      <c r="B66" s="61" t="s">
        <v>184</v>
      </c>
      <c r="C66" s="61" t="s">
        <v>36</v>
      </c>
      <c r="D66" s="79" t="s">
        <v>56</v>
      </c>
      <c r="E66" s="9">
        <v>1</v>
      </c>
      <c r="F66" s="45">
        <f t="shared" si="3"/>
        <v>42.61</v>
      </c>
      <c r="G66" s="47">
        <f t="shared" si="2"/>
        <v>42.61</v>
      </c>
      <c r="H66" s="5"/>
      <c r="I66" s="5"/>
      <c r="J66" s="5">
        <v>42.61</v>
      </c>
      <c r="K66" s="5" t="s">
        <v>55</v>
      </c>
      <c r="L66" s="5"/>
      <c r="M66" s="5"/>
      <c r="N66" s="5" t="s">
        <v>253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"/>
      <c r="AD66" s="5"/>
      <c r="AE66" s="6"/>
      <c r="AF66" s="5"/>
      <c r="AG66" s="6"/>
      <c r="AH66" s="5"/>
      <c r="AI66" s="6"/>
      <c r="AJ66" s="5"/>
      <c r="AK66" s="6"/>
      <c r="AL66" s="85"/>
      <c r="AM66" s="24"/>
      <c r="AN66" s="24"/>
      <c r="AO66" s="24"/>
      <c r="AP66" s="24"/>
      <c r="AQ66" s="24"/>
      <c r="AR66" s="24"/>
      <c r="AS66" s="24"/>
      <c r="AT66" s="24"/>
      <c r="AU66" s="24"/>
      <c r="AV66" s="24"/>
    </row>
    <row r="67" spans="1:48" s="8" customFormat="1">
      <c r="A67" s="2">
        <v>64</v>
      </c>
      <c r="B67" s="61" t="s">
        <v>149</v>
      </c>
      <c r="C67" s="61" t="s">
        <v>150</v>
      </c>
      <c r="D67" s="79" t="s">
        <v>52</v>
      </c>
      <c r="E67" s="24">
        <v>1</v>
      </c>
      <c r="F67" s="45">
        <f t="shared" si="3"/>
        <v>41.23</v>
      </c>
      <c r="G67" s="47">
        <f t="shared" ref="G67:G98" si="4">F67/E67</f>
        <v>41.23</v>
      </c>
      <c r="H67" s="5"/>
      <c r="I67" s="5"/>
      <c r="J67" s="5"/>
      <c r="K67" s="5"/>
      <c r="L67" s="5"/>
      <c r="M67" s="5"/>
      <c r="N67" s="5"/>
      <c r="O67" s="5"/>
      <c r="P67" s="5">
        <v>41.23</v>
      </c>
      <c r="Q67" s="5" t="s">
        <v>282</v>
      </c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"/>
      <c r="AD67" s="5"/>
      <c r="AE67" s="6"/>
      <c r="AF67" s="5"/>
      <c r="AG67" s="6"/>
      <c r="AH67" s="5"/>
      <c r="AI67" s="6"/>
      <c r="AJ67" s="5"/>
      <c r="AK67" s="6"/>
      <c r="AL67" s="85"/>
      <c r="AM67" s="24"/>
      <c r="AN67" s="24"/>
      <c r="AO67" s="24"/>
      <c r="AP67" s="24"/>
      <c r="AQ67" s="24"/>
      <c r="AR67" s="24"/>
      <c r="AS67" s="24"/>
      <c r="AT67" s="24"/>
      <c r="AU67" s="24"/>
      <c r="AV67" s="24"/>
    </row>
    <row r="68" spans="1:48" s="8" customFormat="1">
      <c r="A68" s="2"/>
      <c r="B68" s="49" t="s">
        <v>283</v>
      </c>
      <c r="C68" s="49" t="s">
        <v>284</v>
      </c>
      <c r="D68" s="24" t="s">
        <v>282</v>
      </c>
      <c r="E68" s="24">
        <v>1</v>
      </c>
      <c r="F68" s="45">
        <f t="shared" si="3"/>
        <v>41.23</v>
      </c>
      <c r="G68" s="47">
        <f t="shared" si="4"/>
        <v>41.23</v>
      </c>
      <c r="H68" s="24"/>
      <c r="I68" s="24"/>
      <c r="J68" s="24"/>
      <c r="K68" s="24"/>
      <c r="L68" s="24"/>
      <c r="M68" s="24"/>
      <c r="N68" s="13"/>
      <c r="O68" s="24"/>
      <c r="P68" s="13">
        <v>41.23</v>
      </c>
      <c r="Q68" s="24" t="s">
        <v>52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86"/>
      <c r="AM68" s="24"/>
      <c r="AN68" s="24"/>
      <c r="AO68" s="24"/>
      <c r="AP68" s="24"/>
      <c r="AQ68" s="24"/>
      <c r="AR68" s="24"/>
      <c r="AS68" s="24"/>
      <c r="AT68" s="24"/>
      <c r="AU68" s="24"/>
      <c r="AV68" s="24"/>
    </row>
    <row r="69" spans="1:48" s="8" customFormat="1">
      <c r="A69" s="2">
        <v>66</v>
      </c>
      <c r="B69" s="61" t="s">
        <v>96</v>
      </c>
      <c r="C69" s="61" t="s">
        <v>97</v>
      </c>
      <c r="D69" s="79" t="s">
        <v>71</v>
      </c>
      <c r="E69" s="9">
        <v>1</v>
      </c>
      <c r="F69" s="45">
        <f t="shared" si="3"/>
        <v>30.47</v>
      </c>
      <c r="G69" s="47">
        <f t="shared" si="4"/>
        <v>30.47</v>
      </c>
      <c r="H69" s="12">
        <v>30.47</v>
      </c>
      <c r="I69" s="12" t="s">
        <v>65</v>
      </c>
      <c r="J69" s="5"/>
      <c r="K69" s="5"/>
      <c r="L69" s="5"/>
      <c r="M69" s="5"/>
      <c r="N69" s="5" t="s">
        <v>253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"/>
      <c r="AD69" s="5"/>
      <c r="AE69" s="6"/>
      <c r="AF69" s="5"/>
      <c r="AG69" s="6"/>
      <c r="AH69" s="5"/>
      <c r="AI69" s="6"/>
      <c r="AJ69" s="5"/>
      <c r="AK69" s="6"/>
      <c r="AL69" s="85"/>
      <c r="AM69" s="24"/>
      <c r="AN69" s="24"/>
      <c r="AO69" s="24"/>
      <c r="AP69" s="24"/>
      <c r="AQ69" s="24"/>
      <c r="AR69" s="24"/>
      <c r="AS69" s="24"/>
      <c r="AT69" s="24"/>
      <c r="AU69" s="24"/>
      <c r="AV69" s="24"/>
    </row>
    <row r="70" spans="1:48">
      <c r="A70" s="2"/>
      <c r="B70" s="61" t="s">
        <v>102</v>
      </c>
      <c r="C70" s="61" t="s">
        <v>103</v>
      </c>
      <c r="D70" s="79" t="s">
        <v>65</v>
      </c>
      <c r="E70" s="24">
        <v>1</v>
      </c>
      <c r="F70" s="45">
        <f t="shared" ref="F70:F101" si="5">SUM(H70:AM70)-(0+0)</f>
        <v>30.47</v>
      </c>
      <c r="G70" s="47">
        <f t="shared" si="4"/>
        <v>30.47</v>
      </c>
      <c r="H70" s="5">
        <v>30.47</v>
      </c>
      <c r="I70" s="5" t="s">
        <v>71</v>
      </c>
      <c r="J70" s="5"/>
      <c r="K70" s="5"/>
      <c r="L70" s="5"/>
      <c r="M70" s="5"/>
      <c r="N70" s="5" t="s">
        <v>253</v>
      </c>
      <c r="O70" s="5"/>
      <c r="P70" s="24"/>
      <c r="Q70" s="24"/>
      <c r="R70" s="24"/>
      <c r="S70" s="24"/>
      <c r="T70" s="24"/>
      <c r="U70" s="24"/>
      <c r="V70" s="24"/>
      <c r="W70" s="24"/>
      <c r="X70" s="13"/>
      <c r="Y70" s="24"/>
      <c r="Z70" s="13"/>
      <c r="AA70" s="24"/>
      <c r="AB70" s="13"/>
      <c r="AC70" s="24"/>
      <c r="AD70" s="24"/>
      <c r="AE70" s="24"/>
      <c r="AF70" s="13"/>
      <c r="AG70" s="24"/>
      <c r="AH70" s="13"/>
      <c r="AI70" s="24"/>
      <c r="AJ70" s="13"/>
      <c r="AK70" s="24"/>
      <c r="AL70" s="87"/>
      <c r="AM70" s="88"/>
      <c r="AN70" s="88"/>
      <c r="AO70" s="88"/>
      <c r="AP70" s="88"/>
      <c r="AQ70" s="88"/>
      <c r="AR70" s="88"/>
      <c r="AS70" s="88"/>
      <c r="AT70" s="88"/>
      <c r="AU70" s="88"/>
      <c r="AV70" s="88"/>
    </row>
    <row r="71" spans="1:48">
      <c r="A71" s="2">
        <v>69</v>
      </c>
      <c r="B71" s="61" t="s">
        <v>105</v>
      </c>
      <c r="C71" s="61" t="s">
        <v>106</v>
      </c>
      <c r="D71" s="79" t="s">
        <v>23</v>
      </c>
      <c r="E71" s="9">
        <v>1</v>
      </c>
      <c r="F71" s="45">
        <f t="shared" si="5"/>
        <v>0</v>
      </c>
      <c r="G71" s="47">
        <f t="shared" si="4"/>
        <v>0</v>
      </c>
      <c r="H71" s="5"/>
      <c r="I71" s="5"/>
      <c r="J71" s="5"/>
      <c r="K71" s="5"/>
      <c r="L71" s="5"/>
      <c r="M71" s="5"/>
      <c r="N71" s="56"/>
      <c r="O71" s="56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6"/>
      <c r="AD71" s="5"/>
      <c r="AE71" s="6"/>
      <c r="AF71" s="5"/>
      <c r="AG71" s="6"/>
      <c r="AH71" s="5"/>
      <c r="AI71" s="6"/>
      <c r="AJ71" s="5"/>
      <c r="AK71" s="6"/>
      <c r="AL71" s="87"/>
      <c r="AM71" s="88"/>
      <c r="AN71" s="88"/>
      <c r="AO71" s="88"/>
      <c r="AP71" s="88"/>
      <c r="AQ71" s="88"/>
      <c r="AR71" s="88"/>
      <c r="AS71" s="88"/>
      <c r="AT71" s="88"/>
      <c r="AU71" s="88"/>
      <c r="AV71" s="88"/>
    </row>
    <row r="72" spans="1:48">
      <c r="A72" s="2">
        <v>70</v>
      </c>
      <c r="B72" s="61" t="s">
        <v>96</v>
      </c>
      <c r="C72" s="61" t="s">
        <v>111</v>
      </c>
      <c r="D72" s="79" t="s">
        <v>22</v>
      </c>
      <c r="E72" s="24">
        <v>1</v>
      </c>
      <c r="F72" s="45">
        <f t="shared" si="5"/>
        <v>0</v>
      </c>
      <c r="G72" s="47">
        <f t="shared" si="4"/>
        <v>0</v>
      </c>
      <c r="H72" s="5"/>
      <c r="I72" s="5"/>
      <c r="J72" s="5"/>
      <c r="K72" s="5"/>
      <c r="L72" s="5"/>
      <c r="M72" s="68"/>
      <c r="N72" s="5"/>
      <c r="O72" s="5"/>
      <c r="P72" s="86"/>
      <c r="Q72" s="24"/>
      <c r="R72" s="24"/>
      <c r="S72" s="24"/>
      <c r="T72" s="24"/>
      <c r="U72" s="24"/>
      <c r="V72" s="24"/>
      <c r="W72" s="24"/>
      <c r="X72" s="13"/>
      <c r="Y72" s="24"/>
      <c r="Z72" s="13"/>
      <c r="AA72" s="24"/>
      <c r="AB72" s="24"/>
      <c r="AC72" s="24"/>
      <c r="AD72" s="24"/>
      <c r="AE72" s="24"/>
      <c r="AF72" s="13"/>
      <c r="AG72" s="24"/>
      <c r="AH72" s="13"/>
      <c r="AI72" s="24"/>
      <c r="AJ72" s="13"/>
      <c r="AK72" s="24"/>
      <c r="AL72" s="87"/>
      <c r="AM72" s="88"/>
      <c r="AN72" s="88"/>
      <c r="AO72" s="88"/>
      <c r="AP72" s="88"/>
      <c r="AQ72" s="88"/>
      <c r="AR72" s="88"/>
      <c r="AS72" s="88"/>
      <c r="AT72" s="88"/>
      <c r="AU72" s="88"/>
      <c r="AV72" s="88"/>
    </row>
    <row r="73" spans="1:48">
      <c r="A73" s="2">
        <v>71</v>
      </c>
      <c r="B73" s="61" t="s">
        <v>113</v>
      </c>
      <c r="C73" s="61" t="s">
        <v>114</v>
      </c>
      <c r="D73" s="79" t="s">
        <v>115</v>
      </c>
      <c r="E73" s="9">
        <v>1</v>
      </c>
      <c r="F73" s="45">
        <f t="shared" si="5"/>
        <v>0</v>
      </c>
      <c r="G73" s="47">
        <f t="shared" si="4"/>
        <v>0</v>
      </c>
      <c r="H73" s="5"/>
      <c r="I73" s="5"/>
      <c r="J73" s="5"/>
      <c r="K73" s="5"/>
      <c r="L73" s="5"/>
      <c r="M73" s="68"/>
      <c r="N73" s="5"/>
      <c r="O73" s="5"/>
      <c r="P73" s="69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6"/>
      <c r="AD73" s="5"/>
      <c r="AE73" s="6"/>
      <c r="AF73" s="5"/>
      <c r="AG73" s="6"/>
      <c r="AH73" s="5"/>
      <c r="AI73" s="6"/>
      <c r="AJ73" s="5"/>
      <c r="AK73" s="6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</row>
    <row r="74" spans="1:48" s="8" customFormat="1">
      <c r="A74" s="2">
        <v>72</v>
      </c>
      <c r="B74" s="49" t="s">
        <v>121</v>
      </c>
      <c r="C74" s="49" t="s">
        <v>122</v>
      </c>
      <c r="D74" s="24" t="s">
        <v>18</v>
      </c>
      <c r="E74" s="24">
        <v>1</v>
      </c>
      <c r="F74" s="45">
        <f t="shared" si="5"/>
        <v>0</v>
      </c>
      <c r="G74" s="47">
        <f t="shared" si="4"/>
        <v>0</v>
      </c>
      <c r="H74" s="5"/>
      <c r="I74" s="5"/>
      <c r="J74" s="5"/>
      <c r="K74" s="5"/>
      <c r="L74" s="5"/>
      <c r="M74" s="5"/>
      <c r="N74" s="71"/>
      <c r="O74" s="71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6"/>
      <c r="AD74" s="5"/>
      <c r="AE74" s="6"/>
      <c r="AF74" s="5"/>
      <c r="AG74" s="6"/>
      <c r="AH74" s="5"/>
      <c r="AI74" s="6"/>
      <c r="AJ74" s="5"/>
      <c r="AK74" s="6"/>
      <c r="AL74" s="85"/>
      <c r="AM74" s="24"/>
      <c r="AN74" s="24"/>
      <c r="AO74" s="24"/>
      <c r="AP74" s="24"/>
      <c r="AQ74" s="24"/>
      <c r="AR74" s="24"/>
      <c r="AS74" s="24"/>
      <c r="AT74" s="24"/>
      <c r="AU74" s="24"/>
      <c r="AV74" s="24"/>
    </row>
    <row r="75" spans="1:48" s="8" customFormat="1">
      <c r="A75" s="2">
        <v>73</v>
      </c>
      <c r="B75" s="61" t="s">
        <v>19</v>
      </c>
      <c r="C75" s="61" t="s">
        <v>191</v>
      </c>
      <c r="D75" s="79" t="s">
        <v>75</v>
      </c>
      <c r="E75" s="9">
        <v>1</v>
      </c>
      <c r="F75" s="45">
        <f t="shared" si="5"/>
        <v>0</v>
      </c>
      <c r="G75" s="47">
        <f t="shared" si="4"/>
        <v>0</v>
      </c>
      <c r="H75" s="5"/>
      <c r="I75" s="5"/>
      <c r="J75" s="5"/>
      <c r="K75" s="5"/>
      <c r="L75" s="5"/>
      <c r="M75" s="5"/>
      <c r="N75" s="5"/>
      <c r="O75" s="5"/>
      <c r="P75" s="4"/>
      <c r="Q75" s="4"/>
      <c r="R75" s="12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12"/>
      <c r="AG75" s="4"/>
      <c r="AH75" s="12"/>
      <c r="AI75" s="4"/>
      <c r="AJ75" s="12"/>
      <c r="AK75" s="4"/>
      <c r="AL75" s="85"/>
      <c r="AM75" s="24"/>
      <c r="AN75" s="24"/>
      <c r="AO75" s="24"/>
      <c r="AP75" s="24"/>
      <c r="AQ75" s="24"/>
      <c r="AR75" s="24"/>
      <c r="AS75" s="24"/>
      <c r="AT75" s="24"/>
      <c r="AU75" s="24"/>
      <c r="AV75" s="24"/>
    </row>
    <row r="76" spans="1:48" s="8" customFormat="1">
      <c r="A76" s="2">
        <v>74</v>
      </c>
      <c r="B76" s="62" t="s">
        <v>142</v>
      </c>
      <c r="C76" s="61" t="s">
        <v>143</v>
      </c>
      <c r="D76" s="79" t="s">
        <v>123</v>
      </c>
      <c r="E76" s="9">
        <v>1</v>
      </c>
      <c r="F76" s="45">
        <f t="shared" si="5"/>
        <v>0</v>
      </c>
      <c r="G76" s="47">
        <f t="shared" si="4"/>
        <v>0</v>
      </c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6"/>
      <c r="AD76" s="5"/>
      <c r="AE76" s="6"/>
      <c r="AF76" s="5"/>
      <c r="AG76" s="6"/>
      <c r="AH76" s="5"/>
      <c r="AI76" s="6"/>
      <c r="AJ76" s="5"/>
      <c r="AK76" s="6"/>
      <c r="AL76" s="85"/>
      <c r="AM76" s="24"/>
      <c r="AN76" s="24"/>
      <c r="AO76" s="24"/>
      <c r="AP76" s="24"/>
      <c r="AQ76" s="24"/>
      <c r="AR76" s="24"/>
      <c r="AS76" s="24"/>
      <c r="AT76" s="24"/>
      <c r="AU76" s="24"/>
      <c r="AV76" s="24"/>
    </row>
    <row r="77" spans="1:48" s="8" customFormat="1">
      <c r="A77" s="2">
        <v>75</v>
      </c>
      <c r="B77" s="61" t="s">
        <v>147</v>
      </c>
      <c r="C77" s="61" t="s">
        <v>148</v>
      </c>
      <c r="D77" s="79" t="s">
        <v>24</v>
      </c>
      <c r="E77" s="9">
        <v>1</v>
      </c>
      <c r="F77" s="45">
        <f t="shared" si="5"/>
        <v>0</v>
      </c>
      <c r="G77" s="47">
        <f t="shared" si="4"/>
        <v>0</v>
      </c>
      <c r="H77" s="24"/>
      <c r="I77" s="24"/>
      <c r="J77" s="24"/>
      <c r="K77" s="24"/>
      <c r="L77" s="24"/>
      <c r="M77" s="24"/>
      <c r="N77" s="13"/>
      <c r="O77" s="24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6"/>
      <c r="AD77" s="5"/>
      <c r="AE77" s="6"/>
      <c r="AF77" s="5"/>
      <c r="AG77" s="6"/>
      <c r="AH77" s="5"/>
      <c r="AI77" s="6"/>
      <c r="AJ77" s="5"/>
      <c r="AK77" s="6"/>
      <c r="AL77" s="85"/>
      <c r="AM77" s="24"/>
      <c r="AN77" s="24"/>
      <c r="AO77" s="24"/>
      <c r="AP77" s="24"/>
      <c r="AQ77" s="24"/>
      <c r="AR77" s="24"/>
      <c r="AS77" s="24"/>
      <c r="AT77" s="24"/>
      <c r="AU77" s="24"/>
      <c r="AV77" s="24"/>
    </row>
    <row r="78" spans="1:48" s="8" customFormat="1">
      <c r="A78" s="2">
        <v>76</v>
      </c>
      <c r="B78" s="61" t="s">
        <v>151</v>
      </c>
      <c r="C78" s="61" t="s">
        <v>152</v>
      </c>
      <c r="D78" s="79" t="s">
        <v>32</v>
      </c>
      <c r="E78" s="9">
        <v>1</v>
      </c>
      <c r="F78" s="45">
        <f t="shared" si="5"/>
        <v>0</v>
      </c>
      <c r="G78" s="47">
        <f t="shared" si="4"/>
        <v>0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6"/>
      <c r="AD78" s="5"/>
      <c r="AE78" s="6"/>
      <c r="AF78" s="5"/>
      <c r="AG78" s="6"/>
      <c r="AH78" s="5"/>
      <c r="AI78" s="6"/>
      <c r="AJ78" s="5"/>
      <c r="AK78" s="6"/>
      <c r="AL78" s="86"/>
      <c r="AM78" s="24"/>
      <c r="AN78" s="24"/>
      <c r="AO78" s="24"/>
      <c r="AP78" s="24"/>
      <c r="AQ78" s="24"/>
      <c r="AR78" s="24"/>
      <c r="AS78" s="24"/>
      <c r="AT78" s="24"/>
      <c r="AU78" s="24"/>
      <c r="AV78" s="24"/>
    </row>
    <row r="79" spans="1:48" s="8" customFormat="1">
      <c r="A79" s="2">
        <v>77</v>
      </c>
      <c r="B79" s="61" t="s">
        <v>153</v>
      </c>
      <c r="C79" s="61" t="s">
        <v>154</v>
      </c>
      <c r="D79" s="79" t="s">
        <v>92</v>
      </c>
      <c r="E79" s="9">
        <v>1</v>
      </c>
      <c r="F79" s="45">
        <f t="shared" si="5"/>
        <v>0</v>
      </c>
      <c r="G79" s="47">
        <f t="shared" si="4"/>
        <v>0</v>
      </c>
      <c r="H79" s="12"/>
      <c r="I79" s="12"/>
      <c r="J79" s="12"/>
      <c r="K79" s="12"/>
      <c r="L79" s="4"/>
      <c r="M79" s="4"/>
      <c r="N79" s="12"/>
      <c r="O79" s="4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6"/>
      <c r="AD79" s="5"/>
      <c r="AE79" s="6"/>
      <c r="AF79" s="5"/>
      <c r="AG79" s="6"/>
      <c r="AH79" s="5"/>
      <c r="AI79" s="6"/>
      <c r="AJ79" s="5"/>
      <c r="AK79" s="6"/>
      <c r="AL79" s="86"/>
      <c r="AM79" s="24"/>
      <c r="AN79" s="24"/>
      <c r="AO79" s="24"/>
      <c r="AP79" s="24"/>
      <c r="AQ79" s="24"/>
      <c r="AR79" s="24"/>
      <c r="AS79" s="24"/>
      <c r="AT79" s="24"/>
      <c r="AU79" s="24"/>
      <c r="AV79" s="24"/>
    </row>
    <row r="80" spans="1:48">
      <c r="A80" s="2">
        <v>78</v>
      </c>
      <c r="B80" s="61" t="s">
        <v>165</v>
      </c>
      <c r="C80" s="61" t="s">
        <v>166</v>
      </c>
      <c r="D80" s="79" t="s">
        <v>104</v>
      </c>
      <c r="E80" s="24">
        <v>1</v>
      </c>
      <c r="F80" s="45">
        <f t="shared" si="5"/>
        <v>0</v>
      </c>
      <c r="G80" s="47">
        <f t="shared" si="4"/>
        <v>0</v>
      </c>
      <c r="H80" s="5"/>
      <c r="I80" s="5"/>
      <c r="J80" s="5"/>
      <c r="K80" s="5"/>
      <c r="L80" s="5"/>
      <c r="M80" s="5"/>
      <c r="N80" s="13"/>
      <c r="O80" s="24"/>
      <c r="P80" s="24"/>
      <c r="Q80" s="24"/>
      <c r="R80" s="24"/>
      <c r="S80" s="24"/>
      <c r="T80" s="24"/>
      <c r="U80" s="24"/>
      <c r="V80" s="24"/>
      <c r="W80" s="24"/>
      <c r="X80" s="13"/>
      <c r="Y80" s="24"/>
      <c r="Z80" s="24"/>
      <c r="AA80" s="24"/>
      <c r="AB80" s="24"/>
      <c r="AC80" s="24"/>
      <c r="AD80" s="24"/>
      <c r="AE80" s="24"/>
      <c r="AF80" s="13"/>
      <c r="AG80" s="26"/>
      <c r="AH80" s="13"/>
      <c r="AI80" s="24"/>
      <c r="AJ80" s="13"/>
      <c r="AK80" s="24"/>
      <c r="AL80" s="24"/>
      <c r="AM80" s="88"/>
      <c r="AN80" s="88"/>
      <c r="AO80" s="88"/>
      <c r="AP80" s="88"/>
      <c r="AQ80" s="88"/>
      <c r="AR80" s="88"/>
      <c r="AS80" s="88"/>
      <c r="AT80" s="88"/>
      <c r="AU80" s="88"/>
      <c r="AV80" s="88"/>
    </row>
    <row r="81" spans="1:48">
      <c r="A81" s="2">
        <v>79</v>
      </c>
      <c r="B81" s="61" t="s">
        <v>167</v>
      </c>
      <c r="C81" s="61" t="s">
        <v>168</v>
      </c>
      <c r="D81" s="79" t="s">
        <v>136</v>
      </c>
      <c r="E81" s="9">
        <v>1</v>
      </c>
      <c r="F81" s="45">
        <f t="shared" si="5"/>
        <v>0</v>
      </c>
      <c r="G81" s="47">
        <f t="shared" si="4"/>
        <v>0</v>
      </c>
      <c r="H81" s="5"/>
      <c r="I81" s="5"/>
      <c r="J81" s="5"/>
      <c r="K81" s="5"/>
      <c r="L81" s="5"/>
      <c r="M81" s="5"/>
      <c r="N81" s="5"/>
      <c r="O81" s="5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8"/>
      <c r="AD81" s="18"/>
      <c r="AE81" s="18"/>
      <c r="AF81" s="12"/>
      <c r="AG81" s="93"/>
      <c r="AH81" s="12"/>
      <c r="AI81" s="18"/>
      <c r="AJ81" s="12"/>
      <c r="AK81" s="4"/>
      <c r="AL81" s="24"/>
      <c r="AM81" s="88"/>
      <c r="AN81" s="88"/>
      <c r="AO81" s="88"/>
      <c r="AP81" s="88"/>
      <c r="AQ81" s="88"/>
      <c r="AR81" s="88"/>
      <c r="AS81" s="88"/>
      <c r="AT81" s="88"/>
      <c r="AU81" s="88"/>
      <c r="AV81" s="88"/>
    </row>
    <row r="82" spans="1:48">
      <c r="A82" s="2">
        <v>80</v>
      </c>
      <c r="B82" s="61" t="s">
        <v>46</v>
      </c>
      <c r="C82" s="61" t="s">
        <v>177</v>
      </c>
      <c r="D82" s="79" t="s">
        <v>178</v>
      </c>
      <c r="E82" s="9">
        <v>1</v>
      </c>
      <c r="F82" s="45">
        <f t="shared" si="5"/>
        <v>0</v>
      </c>
      <c r="G82" s="47">
        <f t="shared" si="4"/>
        <v>0</v>
      </c>
      <c r="H82" s="5"/>
      <c r="I82" s="5"/>
      <c r="J82" s="5"/>
      <c r="K82" s="5"/>
      <c r="L82" s="5"/>
      <c r="M82" s="5"/>
      <c r="N82" s="5"/>
      <c r="O82" s="16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10"/>
      <c r="AD82" s="5"/>
      <c r="AE82" s="10"/>
      <c r="AF82" s="5"/>
      <c r="AG82" s="92"/>
      <c r="AH82" s="5"/>
      <c r="AI82" s="10"/>
      <c r="AJ82" s="5"/>
      <c r="AK82" s="6"/>
      <c r="AL82" s="2"/>
      <c r="AM82" s="88"/>
      <c r="AN82" s="88"/>
      <c r="AO82" s="88"/>
      <c r="AP82" s="88"/>
      <c r="AQ82" s="88"/>
      <c r="AR82" s="88"/>
      <c r="AS82" s="88"/>
      <c r="AT82" s="88"/>
      <c r="AU82" s="88"/>
      <c r="AV82" s="88"/>
    </row>
    <row r="83" spans="1:48">
      <c r="A83" s="2">
        <v>81</v>
      </c>
      <c r="B83" s="61" t="s">
        <v>46</v>
      </c>
      <c r="C83" s="61" t="s">
        <v>99</v>
      </c>
      <c r="D83" s="79" t="s">
        <v>179</v>
      </c>
      <c r="E83" s="24">
        <v>1</v>
      </c>
      <c r="F83" s="45">
        <f t="shared" si="5"/>
        <v>0</v>
      </c>
      <c r="G83" s="47">
        <f t="shared" si="4"/>
        <v>0</v>
      </c>
      <c r="H83" s="5"/>
      <c r="I83" s="5"/>
      <c r="J83" s="5"/>
      <c r="K83" s="5"/>
      <c r="L83" s="5"/>
      <c r="M83" s="5"/>
      <c r="N83" s="5"/>
      <c r="O83" s="16"/>
      <c r="P83" s="4"/>
      <c r="Q83" s="4"/>
      <c r="R83" s="12"/>
      <c r="S83" s="4"/>
      <c r="T83" s="4"/>
      <c r="U83" s="4"/>
      <c r="V83" s="4"/>
      <c r="W83" s="4"/>
      <c r="X83" s="12"/>
      <c r="Y83" s="4"/>
      <c r="Z83" s="4"/>
      <c r="AA83" s="4"/>
      <c r="AB83" s="4"/>
      <c r="AC83" s="4"/>
      <c r="AD83" s="4"/>
      <c r="AE83" s="4"/>
      <c r="AF83" s="12"/>
      <c r="AG83" s="20"/>
      <c r="AH83" s="12"/>
      <c r="AI83" s="4"/>
      <c r="AJ83" s="12"/>
      <c r="AK83" s="4"/>
      <c r="AL83" s="2"/>
      <c r="AM83" s="88"/>
    </row>
    <row r="84" spans="1:48">
      <c r="A84" s="2">
        <v>82</v>
      </c>
      <c r="B84" s="61" t="s">
        <v>192</v>
      </c>
      <c r="C84" s="61" t="s">
        <v>193</v>
      </c>
      <c r="D84" s="79" t="s">
        <v>144</v>
      </c>
      <c r="E84" s="9">
        <v>1</v>
      </c>
      <c r="F84" s="45">
        <f t="shared" si="5"/>
        <v>0</v>
      </c>
      <c r="G84" s="47">
        <f t="shared" si="4"/>
        <v>0</v>
      </c>
      <c r="H84" s="24"/>
      <c r="I84" s="24"/>
      <c r="J84" s="24"/>
      <c r="K84" s="24"/>
      <c r="L84" s="24"/>
      <c r="M84" s="24"/>
      <c r="N84" s="13"/>
      <c r="O84" s="24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6"/>
      <c r="AD84" s="5"/>
      <c r="AE84" s="6"/>
      <c r="AF84" s="5"/>
      <c r="AG84" s="21"/>
      <c r="AH84" s="5"/>
      <c r="AI84" s="6"/>
      <c r="AJ84" s="5"/>
      <c r="AK84" s="6"/>
      <c r="AL84" s="2"/>
      <c r="AM84" s="88"/>
    </row>
    <row r="85" spans="1:48">
      <c r="A85" s="2">
        <v>83</v>
      </c>
      <c r="B85" s="49" t="s">
        <v>19</v>
      </c>
      <c r="C85" s="49" t="s">
        <v>20</v>
      </c>
      <c r="D85" s="24" t="s">
        <v>133</v>
      </c>
      <c r="E85" s="24">
        <v>1</v>
      </c>
      <c r="F85" s="45">
        <f t="shared" si="5"/>
        <v>0</v>
      </c>
      <c r="G85" s="47">
        <f t="shared" si="4"/>
        <v>0</v>
      </c>
      <c r="H85" s="12"/>
      <c r="I85" s="12"/>
      <c r="J85" s="12"/>
      <c r="K85" s="12"/>
      <c r="L85" s="12"/>
      <c r="M85" s="12"/>
      <c r="N85" s="12"/>
      <c r="O85" s="12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6"/>
      <c r="AD85" s="5"/>
      <c r="AE85" s="6"/>
      <c r="AF85" s="5"/>
      <c r="AG85" s="21"/>
      <c r="AH85" s="5"/>
      <c r="AI85" s="6"/>
      <c r="AJ85" s="5"/>
      <c r="AK85" s="6"/>
      <c r="AL85" s="2"/>
      <c r="AM85" s="88"/>
    </row>
    <row r="86" spans="1:48">
      <c r="A86" s="2">
        <v>84</v>
      </c>
      <c r="B86" s="61" t="s">
        <v>96</v>
      </c>
      <c r="C86" s="61" t="s">
        <v>101</v>
      </c>
      <c r="D86" s="79" t="s">
        <v>64</v>
      </c>
      <c r="E86" s="24">
        <v>1</v>
      </c>
      <c r="F86" s="45">
        <f t="shared" si="5"/>
        <v>0</v>
      </c>
      <c r="G86" s="47">
        <f t="shared" si="4"/>
        <v>0</v>
      </c>
      <c r="H86" s="12"/>
      <c r="I86" s="12"/>
      <c r="J86" s="12"/>
      <c r="K86" s="12"/>
      <c r="L86" s="4"/>
      <c r="M86" s="4"/>
      <c r="N86" s="12"/>
      <c r="O86" s="4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6"/>
      <c r="AD86" s="5"/>
      <c r="AE86" s="6"/>
      <c r="AF86" s="5"/>
      <c r="AG86" s="21"/>
      <c r="AH86" s="5"/>
      <c r="AI86" s="6"/>
      <c r="AJ86" s="5"/>
      <c r="AK86" s="6"/>
      <c r="AL86" s="2"/>
      <c r="AM86" s="88"/>
    </row>
    <row r="87" spans="1:48">
      <c r="A87" s="2">
        <v>85</v>
      </c>
      <c r="B87" s="61" t="s">
        <v>204</v>
      </c>
      <c r="C87" s="61" t="s">
        <v>79</v>
      </c>
      <c r="D87" s="79" t="s">
        <v>128</v>
      </c>
      <c r="E87" s="9">
        <v>1</v>
      </c>
      <c r="F87" s="45">
        <f t="shared" si="5"/>
        <v>0</v>
      </c>
      <c r="G87" s="47">
        <f t="shared" si="4"/>
        <v>0</v>
      </c>
      <c r="H87" s="12"/>
      <c r="I87" s="12"/>
      <c r="J87" s="12"/>
      <c r="K87" s="12"/>
      <c r="L87" s="4"/>
      <c r="M87" s="4"/>
      <c r="N87" s="12"/>
      <c r="O87" s="4"/>
      <c r="P87" s="4"/>
      <c r="Q87" s="4"/>
      <c r="R87" s="12"/>
      <c r="S87" s="4"/>
      <c r="T87" s="4"/>
      <c r="U87" s="4"/>
      <c r="V87" s="4"/>
      <c r="W87" s="4"/>
      <c r="X87" s="24"/>
      <c r="Y87" s="24"/>
      <c r="Z87" s="4"/>
      <c r="AA87" s="4"/>
      <c r="AB87" s="4"/>
      <c r="AC87" s="4"/>
      <c r="AD87" s="4"/>
      <c r="AE87" s="4"/>
      <c r="AF87" s="12"/>
      <c r="AG87" s="20"/>
      <c r="AH87" s="12"/>
      <c r="AI87" s="4"/>
      <c r="AJ87" s="12"/>
      <c r="AK87" s="4"/>
      <c r="AL87" s="24"/>
      <c r="AM87" s="88"/>
    </row>
    <row r="88" spans="1:48">
      <c r="A88" s="2">
        <v>86</v>
      </c>
      <c r="B88" s="61" t="s">
        <v>205</v>
      </c>
      <c r="C88" s="61" t="s">
        <v>206</v>
      </c>
      <c r="D88" s="79" t="s">
        <v>194</v>
      </c>
      <c r="E88" s="24">
        <v>1</v>
      </c>
      <c r="F88" s="45">
        <f t="shared" si="5"/>
        <v>0</v>
      </c>
      <c r="G88" s="47">
        <f t="shared" si="4"/>
        <v>0</v>
      </c>
      <c r="H88" s="24"/>
      <c r="I88" s="24"/>
      <c r="J88" s="24"/>
      <c r="K88" s="24"/>
      <c r="L88" s="24"/>
      <c r="M88" s="24"/>
      <c r="N88" s="13"/>
      <c r="O88" s="24"/>
      <c r="P88" s="24"/>
      <c r="Q88" s="24"/>
      <c r="R88" s="24"/>
      <c r="S88" s="24"/>
      <c r="T88" s="24"/>
      <c r="U88" s="24"/>
      <c r="V88" s="24"/>
      <c r="W88" s="24"/>
      <c r="X88" s="13"/>
      <c r="Y88" s="24"/>
      <c r="Z88" s="24"/>
      <c r="AA88" s="24"/>
      <c r="AB88" s="24"/>
      <c r="AC88" s="24"/>
      <c r="AD88" s="24"/>
      <c r="AE88" s="24"/>
      <c r="AF88" s="13"/>
      <c r="AG88" s="26"/>
      <c r="AH88" s="13"/>
      <c r="AI88" s="24"/>
      <c r="AJ88" s="13"/>
      <c r="AK88" s="24"/>
      <c r="AL88" s="24"/>
      <c r="AM88" s="88"/>
    </row>
    <row r="89" spans="1:48">
      <c r="A89" s="2">
        <v>87</v>
      </c>
      <c r="B89" s="49" t="s">
        <v>207</v>
      </c>
      <c r="C89" s="49" t="s">
        <v>208</v>
      </c>
      <c r="D89" s="24" t="s">
        <v>199</v>
      </c>
      <c r="E89" s="9">
        <v>1</v>
      </c>
      <c r="F89" s="45">
        <f t="shared" si="5"/>
        <v>0</v>
      </c>
      <c r="G89" s="47">
        <f t="shared" si="4"/>
        <v>0</v>
      </c>
      <c r="H89" s="24"/>
      <c r="I89" s="24"/>
      <c r="J89" s="24"/>
      <c r="K89" s="24"/>
      <c r="L89" s="24"/>
      <c r="M89" s="24"/>
      <c r="N89" s="13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6"/>
      <c r="AH89" s="24"/>
      <c r="AI89" s="24"/>
      <c r="AJ89" s="13"/>
      <c r="AK89" s="24"/>
      <c r="AL89" s="24"/>
      <c r="AM89" s="88"/>
    </row>
    <row r="90" spans="1:48">
      <c r="A90" s="2">
        <v>88</v>
      </c>
      <c r="B90" s="61" t="s">
        <v>209</v>
      </c>
      <c r="C90" s="61" t="s">
        <v>111</v>
      </c>
      <c r="D90" s="79" t="s">
        <v>210</v>
      </c>
      <c r="E90" s="24">
        <v>1</v>
      </c>
      <c r="F90" s="45">
        <f t="shared" si="5"/>
        <v>0</v>
      </c>
      <c r="G90" s="47">
        <f t="shared" si="4"/>
        <v>0</v>
      </c>
      <c r="H90" s="24"/>
      <c r="I90" s="24"/>
      <c r="J90" s="24"/>
      <c r="K90" s="24"/>
      <c r="L90" s="24"/>
      <c r="M90" s="24"/>
      <c r="N90" s="13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13"/>
      <c r="AA90" s="24"/>
      <c r="AB90" s="13"/>
      <c r="AC90" s="24"/>
      <c r="AD90" s="24"/>
      <c r="AE90" s="24"/>
      <c r="AF90" s="13"/>
      <c r="AG90" s="26"/>
      <c r="AH90" s="13"/>
      <c r="AI90" s="24"/>
      <c r="AJ90" s="13"/>
      <c r="AK90" s="24"/>
      <c r="AL90" s="24"/>
    </row>
    <row r="91" spans="1:48">
      <c r="A91" s="2">
        <v>89</v>
      </c>
      <c r="B91" s="61" t="s">
        <v>209</v>
      </c>
      <c r="C91" s="61" t="s">
        <v>212</v>
      </c>
      <c r="D91" s="79" t="s">
        <v>211</v>
      </c>
      <c r="E91" s="9">
        <v>1</v>
      </c>
      <c r="F91" s="45">
        <f t="shared" si="5"/>
        <v>0</v>
      </c>
      <c r="G91" s="47">
        <f t="shared" si="4"/>
        <v>0</v>
      </c>
      <c r="H91" s="24"/>
      <c r="I91" s="24"/>
      <c r="J91" s="24"/>
      <c r="K91" s="24"/>
      <c r="L91" s="24"/>
      <c r="M91" s="24"/>
      <c r="N91" s="13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13"/>
      <c r="AA91" s="24"/>
      <c r="AB91" s="13"/>
      <c r="AC91" s="24"/>
      <c r="AD91" s="24"/>
      <c r="AE91" s="24"/>
      <c r="AF91" s="13"/>
      <c r="AG91" s="26"/>
      <c r="AH91" s="13"/>
      <c r="AI91" s="24"/>
      <c r="AJ91" s="13"/>
      <c r="AK91" s="24"/>
      <c r="AL91" s="24"/>
    </row>
    <row r="92" spans="1:48">
      <c r="A92" s="2">
        <v>90</v>
      </c>
      <c r="B92" s="61" t="s">
        <v>134</v>
      </c>
      <c r="C92" s="61" t="s">
        <v>213</v>
      </c>
      <c r="D92" s="79" t="s">
        <v>137</v>
      </c>
      <c r="E92" s="9">
        <v>1</v>
      </c>
      <c r="F92" s="45">
        <f t="shared" si="5"/>
        <v>0</v>
      </c>
      <c r="G92" s="47">
        <f t="shared" si="4"/>
        <v>0</v>
      </c>
      <c r="H92" s="24"/>
      <c r="I92" s="24"/>
      <c r="J92" s="24"/>
      <c r="K92" s="24"/>
      <c r="L92" s="24"/>
      <c r="M92" s="24"/>
      <c r="N92" s="13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13"/>
      <c r="AA92" s="24"/>
      <c r="AB92" s="24"/>
      <c r="AC92" s="24"/>
      <c r="AD92" s="24"/>
      <c r="AE92" s="24"/>
      <c r="AF92" s="13"/>
      <c r="AG92" s="26"/>
      <c r="AH92" s="13"/>
      <c r="AI92" s="24"/>
      <c r="AJ92" s="13"/>
      <c r="AK92" s="24"/>
      <c r="AL92" s="24"/>
    </row>
    <row r="93" spans="1:48">
      <c r="A93" s="2">
        <v>91</v>
      </c>
      <c r="B93" s="61" t="s">
        <v>214</v>
      </c>
      <c r="C93" s="61" t="s">
        <v>188</v>
      </c>
      <c r="D93" s="79" t="s">
        <v>202</v>
      </c>
      <c r="E93" s="24">
        <v>1</v>
      </c>
      <c r="F93" s="45">
        <f t="shared" si="5"/>
        <v>0</v>
      </c>
      <c r="G93" s="47">
        <f t="shared" si="4"/>
        <v>0</v>
      </c>
      <c r="H93" s="12"/>
      <c r="I93" s="12"/>
      <c r="J93" s="12"/>
      <c r="K93" s="12"/>
      <c r="L93" s="4"/>
      <c r="M93" s="4"/>
      <c r="N93" s="12"/>
      <c r="O93" s="4"/>
      <c r="P93" s="4"/>
      <c r="Q93" s="4"/>
      <c r="R93" s="12"/>
      <c r="S93" s="4"/>
      <c r="T93" s="4"/>
      <c r="U93" s="4"/>
      <c r="V93" s="4"/>
      <c r="W93" s="4"/>
      <c r="X93" s="12"/>
      <c r="Y93" s="4"/>
      <c r="Z93" s="12"/>
      <c r="AA93" s="4"/>
      <c r="AB93" s="4"/>
      <c r="AC93" s="4"/>
      <c r="AD93" s="4"/>
      <c r="AE93" s="4"/>
      <c r="AF93" s="12"/>
      <c r="AG93" s="20"/>
      <c r="AH93" s="12"/>
      <c r="AI93" s="4"/>
      <c r="AJ93" s="12"/>
      <c r="AK93" s="4"/>
      <c r="AL93" s="24"/>
    </row>
    <row r="94" spans="1:48">
      <c r="A94" s="2">
        <v>92</v>
      </c>
      <c r="B94" s="61" t="s">
        <v>215</v>
      </c>
      <c r="C94" s="61" t="s">
        <v>216</v>
      </c>
      <c r="D94" s="79" t="s">
        <v>49</v>
      </c>
      <c r="E94" s="9">
        <v>1</v>
      </c>
      <c r="F94" s="45">
        <f t="shared" si="5"/>
        <v>0</v>
      </c>
      <c r="G94" s="47">
        <f t="shared" si="4"/>
        <v>0</v>
      </c>
      <c r="H94" s="12"/>
      <c r="I94" s="12"/>
      <c r="J94" s="12"/>
      <c r="K94" s="12"/>
      <c r="L94" s="4"/>
      <c r="M94" s="4"/>
      <c r="N94" s="12"/>
      <c r="O94" s="4"/>
      <c r="P94" s="4"/>
      <c r="Q94" s="4"/>
      <c r="R94" s="12"/>
      <c r="S94" s="4"/>
      <c r="T94" s="4"/>
      <c r="U94" s="4"/>
      <c r="V94" s="4"/>
      <c r="W94" s="4"/>
      <c r="X94" s="12"/>
      <c r="Y94" s="4"/>
      <c r="Z94" s="12"/>
      <c r="AA94" s="4"/>
      <c r="AB94" s="4"/>
      <c r="AC94" s="4"/>
      <c r="AD94" s="4"/>
      <c r="AE94" s="4"/>
      <c r="AF94" s="12"/>
      <c r="AG94" s="20"/>
      <c r="AH94" s="12"/>
      <c r="AI94" s="4"/>
      <c r="AJ94" s="12"/>
      <c r="AK94" s="4"/>
      <c r="AL94" s="2"/>
    </row>
    <row r="95" spans="1:48">
      <c r="A95" s="2">
        <v>93</v>
      </c>
      <c r="B95" s="49" t="s">
        <v>217</v>
      </c>
      <c r="C95" s="49" t="s">
        <v>54</v>
      </c>
      <c r="D95" s="24" t="s">
        <v>67</v>
      </c>
      <c r="E95" s="24">
        <v>1</v>
      </c>
      <c r="F95" s="45">
        <f t="shared" si="5"/>
        <v>0</v>
      </c>
      <c r="G95" s="47">
        <f t="shared" si="4"/>
        <v>0</v>
      </c>
      <c r="H95" s="24"/>
      <c r="I95" s="24"/>
      <c r="J95" s="24"/>
      <c r="K95" s="24"/>
      <c r="L95" s="24"/>
      <c r="M95" s="24"/>
      <c r="N95" s="13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13"/>
      <c r="AA95" s="24"/>
      <c r="AB95" s="13"/>
      <c r="AC95" s="24"/>
      <c r="AD95" s="24"/>
      <c r="AE95" s="24"/>
      <c r="AF95" s="13"/>
      <c r="AG95" s="24"/>
      <c r="AH95" s="13"/>
      <c r="AI95" s="24"/>
      <c r="AJ95" s="13"/>
      <c r="AK95" s="24"/>
      <c r="AL95" s="24"/>
    </row>
    <row r="96" spans="1:48">
      <c r="A96" s="2">
        <v>94</v>
      </c>
      <c r="B96" s="61" t="s">
        <v>218</v>
      </c>
      <c r="C96" s="61" t="s">
        <v>219</v>
      </c>
      <c r="D96" s="79" t="s">
        <v>17</v>
      </c>
      <c r="E96" s="9">
        <v>1</v>
      </c>
      <c r="F96" s="45">
        <f t="shared" si="5"/>
        <v>0</v>
      </c>
      <c r="G96" s="47">
        <f t="shared" si="4"/>
        <v>0</v>
      </c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6"/>
      <c r="AD96" s="5"/>
      <c r="AE96" s="6"/>
      <c r="AF96" s="5"/>
      <c r="AG96" s="6"/>
      <c r="AH96" s="5"/>
      <c r="AI96" s="6"/>
      <c r="AJ96" s="5"/>
      <c r="AK96" s="6"/>
      <c r="AL96" s="2"/>
    </row>
    <row r="97" spans="1:48">
      <c r="A97" s="2">
        <v>95</v>
      </c>
      <c r="B97" s="61" t="s">
        <v>220</v>
      </c>
      <c r="C97" s="61" t="s">
        <v>221</v>
      </c>
      <c r="D97" s="79" t="s">
        <v>70</v>
      </c>
      <c r="E97" s="24">
        <v>1</v>
      </c>
      <c r="F97" s="45">
        <f t="shared" si="5"/>
        <v>0</v>
      </c>
      <c r="G97" s="47">
        <f t="shared" si="4"/>
        <v>0</v>
      </c>
      <c r="H97" s="24"/>
      <c r="I97" s="24"/>
      <c r="J97" s="24"/>
      <c r="K97" s="24"/>
      <c r="L97" s="24"/>
      <c r="M97" s="24"/>
      <c r="N97" s="13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13"/>
      <c r="AA97" s="24"/>
      <c r="AB97" s="24"/>
      <c r="AC97" s="24"/>
      <c r="AD97" s="24"/>
      <c r="AE97" s="24"/>
      <c r="AF97" s="13"/>
      <c r="AG97" s="24"/>
      <c r="AH97" s="13"/>
      <c r="AI97" s="24"/>
      <c r="AJ97" s="13"/>
      <c r="AK97" s="24"/>
      <c r="AL97" s="24"/>
    </row>
    <row r="98" spans="1:48">
      <c r="A98" s="2">
        <v>96</v>
      </c>
      <c r="B98" s="61" t="s">
        <v>68</v>
      </c>
      <c r="C98" s="61" t="s">
        <v>196</v>
      </c>
      <c r="D98" s="79" t="s">
        <v>169</v>
      </c>
      <c r="E98" s="9">
        <v>1</v>
      </c>
      <c r="F98" s="45">
        <f t="shared" si="5"/>
        <v>0</v>
      </c>
      <c r="G98" s="47">
        <f t="shared" si="4"/>
        <v>0</v>
      </c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6"/>
      <c r="AD98" s="5"/>
      <c r="AE98" s="6"/>
      <c r="AF98" s="5"/>
      <c r="AG98" s="6"/>
      <c r="AH98" s="5"/>
      <c r="AI98" s="6"/>
      <c r="AJ98" s="5"/>
      <c r="AK98" s="6"/>
      <c r="AL98" s="24"/>
    </row>
    <row r="99" spans="1:48">
      <c r="A99" s="2">
        <v>97</v>
      </c>
      <c r="B99" s="49" t="s">
        <v>222</v>
      </c>
      <c r="C99" s="49" t="s">
        <v>174</v>
      </c>
      <c r="D99" s="24" t="s">
        <v>223</v>
      </c>
      <c r="E99" s="24">
        <v>1</v>
      </c>
      <c r="F99" s="45">
        <f t="shared" si="5"/>
        <v>0</v>
      </c>
      <c r="G99" s="47">
        <f t="shared" ref="G99:G108" si="6">F99/E99</f>
        <v>0</v>
      </c>
      <c r="H99" s="24"/>
      <c r="I99" s="24"/>
      <c r="J99" s="24"/>
      <c r="K99" s="24"/>
      <c r="L99" s="24"/>
      <c r="M99" s="24"/>
      <c r="N99" s="13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13"/>
      <c r="AA99" s="24"/>
      <c r="AB99" s="13"/>
      <c r="AC99" s="24"/>
      <c r="AD99" s="24"/>
      <c r="AE99" s="24"/>
      <c r="AF99" s="24"/>
      <c r="AG99" s="24"/>
      <c r="AH99" s="13"/>
      <c r="AI99" s="24"/>
      <c r="AJ99" s="13"/>
      <c r="AK99" s="24"/>
      <c r="AL99" s="24"/>
    </row>
    <row r="100" spans="1:48">
      <c r="A100" s="2">
        <v>98</v>
      </c>
      <c r="B100" s="63" t="s">
        <v>222</v>
      </c>
      <c r="C100" s="63" t="s">
        <v>225</v>
      </c>
      <c r="D100" s="56" t="s">
        <v>224</v>
      </c>
      <c r="E100" s="53">
        <v>1</v>
      </c>
      <c r="F100" s="54">
        <f t="shared" si="5"/>
        <v>0</v>
      </c>
      <c r="G100" s="55">
        <f t="shared" si="6"/>
        <v>0</v>
      </c>
      <c r="H100" s="56"/>
      <c r="I100" s="56"/>
      <c r="J100" s="56"/>
      <c r="K100" s="56"/>
      <c r="L100" s="56"/>
      <c r="M100" s="56"/>
      <c r="N100" s="57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7"/>
      <c r="AA100" s="56"/>
      <c r="AB100" s="57"/>
      <c r="AC100" s="56"/>
      <c r="AD100" s="56"/>
      <c r="AE100" s="56"/>
      <c r="AF100" s="56"/>
      <c r="AG100" s="56"/>
      <c r="AH100" s="57"/>
      <c r="AI100" s="56"/>
      <c r="AJ100" s="57"/>
      <c r="AK100" s="56"/>
      <c r="AL100" s="56"/>
    </row>
    <row r="101" spans="1:48" s="8" customFormat="1">
      <c r="A101" s="2">
        <v>99</v>
      </c>
      <c r="B101" s="49" t="s">
        <v>226</v>
      </c>
      <c r="C101" s="49" t="s">
        <v>97</v>
      </c>
      <c r="D101" s="24" t="s">
        <v>159</v>
      </c>
      <c r="E101" s="24">
        <v>1</v>
      </c>
      <c r="F101" s="45">
        <f t="shared" si="5"/>
        <v>0</v>
      </c>
      <c r="G101" s="47">
        <f t="shared" si="6"/>
        <v>0</v>
      </c>
      <c r="H101" s="24"/>
      <c r="I101" s="24"/>
      <c r="J101" s="24"/>
      <c r="K101" s="24"/>
      <c r="L101" s="24"/>
      <c r="M101" s="24"/>
      <c r="N101" s="13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13"/>
      <c r="AI101" s="24"/>
      <c r="AJ101" s="13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</row>
    <row r="102" spans="1:48" s="8" customFormat="1">
      <c r="A102" s="2">
        <v>100</v>
      </c>
      <c r="B102" s="61" t="s">
        <v>227</v>
      </c>
      <c r="C102" s="61" t="s">
        <v>20</v>
      </c>
      <c r="D102" s="79" t="s">
        <v>77</v>
      </c>
      <c r="E102" s="9">
        <v>1</v>
      </c>
      <c r="F102" s="45">
        <f t="shared" ref="F102:F108" si="7">SUM(H102:AM102)-(0+0)</f>
        <v>0</v>
      </c>
      <c r="G102" s="47">
        <f t="shared" si="6"/>
        <v>0</v>
      </c>
      <c r="H102" s="5"/>
      <c r="I102" s="5"/>
      <c r="J102" s="4"/>
      <c r="K102" s="4"/>
      <c r="L102" s="4"/>
      <c r="M102" s="4"/>
      <c r="N102" s="12"/>
      <c r="O102" s="4"/>
      <c r="P102" s="4"/>
      <c r="Q102" s="4"/>
      <c r="R102" s="12"/>
      <c r="S102" s="4"/>
      <c r="T102" s="4"/>
      <c r="U102" s="4"/>
      <c r="V102" s="4"/>
      <c r="W102" s="4"/>
      <c r="X102" s="12"/>
      <c r="Y102" s="4"/>
      <c r="Z102" s="12"/>
      <c r="AA102" s="4"/>
      <c r="AB102" s="4"/>
      <c r="AC102" s="4"/>
      <c r="AD102" s="4"/>
      <c r="AE102" s="4"/>
      <c r="AF102" s="12"/>
      <c r="AG102" s="4"/>
      <c r="AH102" s="12"/>
      <c r="AI102" s="4"/>
      <c r="AJ102" s="12"/>
      <c r="AK102" s="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</row>
    <row r="103" spans="1:48" s="8" customFormat="1">
      <c r="A103" s="2">
        <v>101</v>
      </c>
      <c r="B103" s="49" t="s">
        <v>96</v>
      </c>
      <c r="C103" s="49" t="s">
        <v>228</v>
      </c>
      <c r="D103" s="24" t="s">
        <v>229</v>
      </c>
      <c r="E103" s="9">
        <v>1</v>
      </c>
      <c r="F103" s="45">
        <f t="shared" si="7"/>
        <v>0</v>
      </c>
      <c r="G103" s="47">
        <f t="shared" si="6"/>
        <v>0</v>
      </c>
      <c r="H103" s="24"/>
      <c r="I103" s="24"/>
      <c r="J103" s="24"/>
      <c r="K103" s="24"/>
      <c r="L103" s="24"/>
      <c r="M103" s="24"/>
      <c r="N103" s="13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13"/>
      <c r="AI103" s="24"/>
      <c r="AJ103" s="13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</row>
    <row r="104" spans="1:48" s="8" customFormat="1">
      <c r="A104" s="2">
        <v>102</v>
      </c>
      <c r="B104" s="49" t="s">
        <v>231</v>
      </c>
      <c r="C104" s="49" t="s">
        <v>232</v>
      </c>
      <c r="D104" s="24" t="s">
        <v>230</v>
      </c>
      <c r="E104" s="24">
        <v>1</v>
      </c>
      <c r="F104" s="45">
        <f t="shared" si="7"/>
        <v>0</v>
      </c>
      <c r="G104" s="47">
        <f t="shared" si="6"/>
        <v>0</v>
      </c>
      <c r="H104" s="24"/>
      <c r="I104" s="24"/>
      <c r="J104" s="24"/>
      <c r="K104" s="24"/>
      <c r="L104" s="24"/>
      <c r="M104" s="24"/>
      <c r="N104" s="13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13"/>
      <c r="AI104" s="24"/>
      <c r="AJ104" s="13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</row>
    <row r="105" spans="1:48" s="8" customFormat="1">
      <c r="A105" s="2">
        <v>103</v>
      </c>
      <c r="B105" s="61" t="s">
        <v>233</v>
      </c>
      <c r="C105" s="61" t="s">
        <v>132</v>
      </c>
      <c r="D105" s="79" t="s">
        <v>234</v>
      </c>
      <c r="E105" s="9">
        <v>1</v>
      </c>
      <c r="F105" s="45">
        <f t="shared" si="7"/>
        <v>0</v>
      </c>
      <c r="G105" s="47">
        <f t="shared" si="6"/>
        <v>0</v>
      </c>
      <c r="H105" s="24"/>
      <c r="I105" s="24"/>
      <c r="J105" s="24"/>
      <c r="K105" s="24"/>
      <c r="L105" s="24"/>
      <c r="M105" s="24"/>
      <c r="N105" s="13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13"/>
      <c r="AA105" s="24"/>
      <c r="AB105" s="24"/>
      <c r="AC105" s="24"/>
      <c r="AD105" s="24"/>
      <c r="AE105" s="24"/>
      <c r="AF105" s="13"/>
      <c r="AG105" s="24"/>
      <c r="AH105" s="13"/>
      <c r="AI105" s="24"/>
      <c r="AJ105" s="13"/>
      <c r="AK105" s="24"/>
      <c r="AL105" s="85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</row>
    <row r="106" spans="1:48">
      <c r="A106" s="2">
        <v>104</v>
      </c>
      <c r="B106" s="61" t="s">
        <v>78</v>
      </c>
      <c r="C106" s="61" t="s">
        <v>236</v>
      </c>
      <c r="D106" s="79" t="s">
        <v>235</v>
      </c>
      <c r="E106" s="24">
        <v>1</v>
      </c>
      <c r="F106" s="45">
        <f t="shared" si="7"/>
        <v>0</v>
      </c>
      <c r="G106" s="47">
        <f t="shared" si="6"/>
        <v>0</v>
      </c>
      <c r="H106" s="24"/>
      <c r="I106" s="24"/>
      <c r="J106" s="24"/>
      <c r="K106" s="24"/>
      <c r="L106" s="24"/>
      <c r="M106" s="24"/>
      <c r="N106" s="13"/>
      <c r="O106" s="24"/>
      <c r="P106" s="24"/>
      <c r="Q106" s="24"/>
      <c r="R106" s="24"/>
      <c r="S106" s="24"/>
      <c r="T106" s="88"/>
      <c r="U106" s="88"/>
      <c r="V106" s="88"/>
      <c r="W106" s="88"/>
      <c r="X106" s="88"/>
      <c r="Y106" s="88"/>
      <c r="Z106" s="90"/>
      <c r="AA106" s="88"/>
      <c r="AB106" s="88"/>
      <c r="AC106" s="88"/>
      <c r="AD106" s="88"/>
      <c r="AE106" s="88"/>
      <c r="AF106" s="90"/>
      <c r="AG106" s="88"/>
      <c r="AH106" s="90"/>
      <c r="AI106" s="88"/>
      <c r="AJ106" s="90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</row>
    <row r="107" spans="1:48">
      <c r="A107" s="2">
        <v>105</v>
      </c>
      <c r="B107" s="61" t="s">
        <v>237</v>
      </c>
      <c r="C107" s="61" t="s">
        <v>99</v>
      </c>
      <c r="D107" s="79" t="s">
        <v>164</v>
      </c>
      <c r="E107" s="9">
        <v>1</v>
      </c>
      <c r="F107" s="45">
        <f t="shared" si="7"/>
        <v>0</v>
      </c>
      <c r="G107" s="47">
        <f t="shared" si="6"/>
        <v>0</v>
      </c>
      <c r="H107" s="12"/>
      <c r="I107" s="12"/>
      <c r="J107" s="12"/>
      <c r="K107" s="12"/>
      <c r="L107" s="4"/>
      <c r="M107" s="4"/>
      <c r="N107" s="12"/>
      <c r="O107" s="4"/>
      <c r="P107" s="4"/>
      <c r="Q107" s="4"/>
      <c r="R107" s="12"/>
      <c r="S107" s="4"/>
      <c r="T107" s="72"/>
      <c r="U107" s="72"/>
      <c r="V107" s="72"/>
      <c r="W107" s="72"/>
      <c r="X107" s="73"/>
      <c r="Y107" s="72"/>
      <c r="Z107" s="73"/>
      <c r="AA107" s="72"/>
      <c r="AB107" s="72"/>
      <c r="AC107" s="72"/>
      <c r="AD107" s="72"/>
      <c r="AE107" s="72"/>
      <c r="AF107" s="73"/>
      <c r="AG107" s="72"/>
      <c r="AH107" s="73"/>
      <c r="AI107" s="72"/>
      <c r="AJ107" s="73"/>
      <c r="AK107" s="72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</row>
    <row r="108" spans="1:48">
      <c r="A108" s="2">
        <v>106</v>
      </c>
      <c r="B108" s="61" t="s">
        <v>175</v>
      </c>
      <c r="C108" s="61" t="s">
        <v>176</v>
      </c>
      <c r="D108" s="79" t="s">
        <v>93</v>
      </c>
      <c r="E108" s="24">
        <v>1</v>
      </c>
      <c r="F108" s="45">
        <f t="shared" si="7"/>
        <v>0</v>
      </c>
      <c r="G108" s="47">
        <f t="shared" si="6"/>
        <v>0</v>
      </c>
      <c r="H108" s="12"/>
      <c r="I108" s="12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16"/>
      <c r="U108" s="16"/>
      <c r="V108" s="16"/>
      <c r="W108" s="16"/>
      <c r="X108" s="16"/>
      <c r="Y108" s="16"/>
      <c r="Z108" s="16"/>
      <c r="AA108" s="16"/>
      <c r="AB108" s="16"/>
      <c r="AC108" s="91"/>
      <c r="AD108" s="16"/>
      <c r="AE108" s="91"/>
      <c r="AF108" s="16"/>
      <c r="AG108" s="91"/>
      <c r="AH108" s="16"/>
      <c r="AI108" s="91"/>
      <c r="AJ108" s="16"/>
      <c r="AK108" s="91"/>
      <c r="AL108" s="87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</row>
    <row r="109" spans="1:48">
      <c r="A109" s="2">
        <v>107</v>
      </c>
    </row>
    <row r="110" spans="1:48">
      <c r="A110" s="2">
        <v>108</v>
      </c>
    </row>
    <row r="111" spans="1:48">
      <c r="A111" s="2">
        <v>109</v>
      </c>
    </row>
    <row r="112" spans="1:48">
      <c r="A112" s="2">
        <v>110</v>
      </c>
    </row>
    <row r="113" spans="1:1" s="1" customFormat="1">
      <c r="A113" s="2">
        <v>111</v>
      </c>
    </row>
    <row r="114" spans="1:1" s="1" customFormat="1">
      <c r="A114" s="2">
        <v>112</v>
      </c>
    </row>
    <row r="115" spans="1:1" s="1" customFormat="1">
      <c r="A115" s="2">
        <v>113</v>
      </c>
    </row>
    <row r="116" spans="1:1" s="1" customFormat="1">
      <c r="A116" s="2">
        <v>114</v>
      </c>
    </row>
    <row r="117" spans="1:1" s="1" customFormat="1">
      <c r="A117" s="2">
        <v>115</v>
      </c>
    </row>
    <row r="118" spans="1:1" s="1" customFormat="1">
      <c r="A118" s="2">
        <v>116</v>
      </c>
    </row>
    <row r="119" spans="1:1" s="1" customFormat="1">
      <c r="A119" s="2">
        <v>117</v>
      </c>
    </row>
    <row r="120" spans="1:1" s="1" customFormat="1">
      <c r="A120" s="2">
        <v>118</v>
      </c>
    </row>
    <row r="121" spans="1:1" s="1" customFormat="1">
      <c r="A121" s="2">
        <v>119</v>
      </c>
    </row>
    <row r="122" spans="1:1" s="1" customFormat="1">
      <c r="A122" s="2">
        <v>120</v>
      </c>
    </row>
    <row r="123" spans="1:1" s="1" customFormat="1">
      <c r="A123" s="2">
        <v>121</v>
      </c>
    </row>
    <row r="124" spans="1:1" s="1" customFormat="1">
      <c r="A124" s="2">
        <v>122</v>
      </c>
    </row>
    <row r="125" spans="1:1" s="1" customFormat="1">
      <c r="A125" s="2">
        <v>123</v>
      </c>
    </row>
    <row r="126" spans="1:1" s="1" customFormat="1">
      <c r="A126" s="2">
        <v>124</v>
      </c>
    </row>
    <row r="127" spans="1:1" s="1" customFormat="1">
      <c r="A127" s="2">
        <v>125</v>
      </c>
    </row>
    <row r="128" spans="1:1" s="1" customFormat="1">
      <c r="A128" s="2">
        <v>126</v>
      </c>
    </row>
    <row r="129" spans="1:1" s="1" customFormat="1">
      <c r="A129" s="2">
        <v>127</v>
      </c>
    </row>
    <row r="130" spans="1:1" s="1" customFormat="1">
      <c r="A130" s="2">
        <v>128</v>
      </c>
    </row>
    <row r="131" spans="1:1" s="1" customFormat="1">
      <c r="A131" s="2">
        <v>129</v>
      </c>
    </row>
    <row r="132" spans="1:1" s="1" customFormat="1">
      <c r="A132" s="2">
        <v>130</v>
      </c>
    </row>
    <row r="133" spans="1:1" s="1" customFormat="1">
      <c r="A133" s="2">
        <v>131</v>
      </c>
    </row>
    <row r="134" spans="1:1" s="1" customFormat="1">
      <c r="A134" s="2">
        <v>132</v>
      </c>
    </row>
    <row r="135" spans="1:1" s="1" customFormat="1">
      <c r="A135" s="2">
        <v>133</v>
      </c>
    </row>
    <row r="136" spans="1:1" s="1" customFormat="1">
      <c r="A136" s="2">
        <v>134</v>
      </c>
    </row>
    <row r="137" spans="1:1" s="1" customFormat="1">
      <c r="A137" s="2">
        <v>135</v>
      </c>
    </row>
    <row r="138" spans="1:1" s="1" customFormat="1">
      <c r="A138" s="2">
        <v>136</v>
      </c>
    </row>
    <row r="139" spans="1:1" s="1" customFormat="1">
      <c r="A139" s="2">
        <v>137</v>
      </c>
    </row>
    <row r="140" spans="1:1" s="1" customFormat="1">
      <c r="A140" s="2">
        <v>138</v>
      </c>
    </row>
    <row r="141" spans="1:1" s="1" customFormat="1">
      <c r="A141" s="2">
        <v>139</v>
      </c>
    </row>
    <row r="142" spans="1:1" s="1" customFormat="1">
      <c r="A142" s="2">
        <v>140</v>
      </c>
    </row>
    <row r="143" spans="1:1" s="1" customFormat="1">
      <c r="A143" s="2">
        <v>141</v>
      </c>
    </row>
    <row r="144" spans="1:1" s="1" customFormat="1">
      <c r="A144" s="2">
        <v>142</v>
      </c>
    </row>
    <row r="145" spans="1:1" s="1" customFormat="1">
      <c r="A145" s="2">
        <v>143</v>
      </c>
    </row>
    <row r="146" spans="1:1" s="1" customFormat="1">
      <c r="A146" s="2">
        <v>144</v>
      </c>
    </row>
  </sheetData>
  <sortState ref="A2:AV108">
    <sortCondition descending="1" ref="F2:F108"/>
  </sortState>
  <mergeCells count="4">
    <mergeCell ref="A1:G1"/>
    <mergeCell ref="H1:O1"/>
    <mergeCell ref="X1:AE1"/>
    <mergeCell ref="AF1:AM1"/>
  </mergeCells>
  <phoneticPr fontId="8" type="noConversion"/>
  <pageMargins left="0.75000000000000011" right="0.75000000000000011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7"/>
  <sheetViews>
    <sheetView zoomScale="200" zoomScaleNormal="200" zoomScalePageLayoutView="200" workbookViewId="0">
      <selection activeCell="A6" sqref="A1:XFD1048576"/>
    </sheetView>
  </sheetViews>
  <sheetFormatPr baseColWidth="10" defaultRowHeight="18" x14ac:dyDescent="0"/>
  <cols>
    <col min="1" max="1" width="4.6640625" style="28" bestFit="1" customWidth="1"/>
    <col min="2" max="2" width="6.83203125" style="50" customWidth="1"/>
    <col min="3" max="3" width="4.83203125" style="50" customWidth="1"/>
    <col min="4" max="4" width="1" style="28" customWidth="1"/>
    <col min="5" max="5" width="3.1640625" style="28" customWidth="1"/>
    <col min="6" max="6" width="6.5" style="28" bestFit="1" customWidth="1"/>
    <col min="7" max="7" width="7.33203125" style="28" customWidth="1"/>
    <col min="8" max="8" width="5.33203125" style="28" customWidth="1"/>
    <col min="9" max="9" width="6" style="28" customWidth="1"/>
    <col min="10" max="10" width="5.33203125" style="28" customWidth="1"/>
    <col min="11" max="11" width="6" style="28" customWidth="1"/>
    <col min="12" max="12" width="7" style="28" customWidth="1"/>
    <col min="13" max="13" width="6" style="28" customWidth="1"/>
    <col min="14" max="14" width="5.33203125" style="67" customWidth="1"/>
    <col min="15" max="15" width="6" style="28" customWidth="1"/>
    <col min="16" max="16" width="7" style="28" customWidth="1"/>
    <col min="17" max="17" width="6" style="28" customWidth="1"/>
    <col min="18" max="18" width="5.33203125" style="28" customWidth="1"/>
    <col min="19" max="19" width="6" style="28" customWidth="1"/>
    <col min="20" max="20" width="7" style="28" customWidth="1"/>
    <col min="21" max="21" width="6" style="28" customWidth="1"/>
    <col min="22" max="22" width="5.33203125" style="28" customWidth="1"/>
    <col min="23" max="23" width="5.6640625" style="28" customWidth="1"/>
    <col min="24" max="24" width="5.33203125" style="28" customWidth="1"/>
    <col min="25" max="25" width="6.1640625" style="28" customWidth="1"/>
    <col min="26" max="26" width="5.33203125" style="28" customWidth="1"/>
    <col min="27" max="27" width="6.1640625" style="28" customWidth="1"/>
    <col min="28" max="28" width="7" style="28" customWidth="1"/>
    <col min="29" max="29" width="6.1640625" style="28" customWidth="1"/>
    <col min="30" max="30" width="5.83203125" style="28" customWidth="1"/>
    <col min="31" max="31" width="6" style="28" bestFit="1" customWidth="1"/>
    <col min="32" max="32" width="5.33203125" style="28" bestFit="1" customWidth="1"/>
    <col min="33" max="33" width="6" style="28" customWidth="1"/>
    <col min="34" max="34" width="5.33203125" style="28" bestFit="1" customWidth="1"/>
    <col min="35" max="35" width="6" style="28" bestFit="1" customWidth="1"/>
    <col min="36" max="36" width="5.33203125" style="28" bestFit="1" customWidth="1"/>
    <col min="37" max="37" width="6" style="28" bestFit="1" customWidth="1"/>
    <col min="38" max="38" width="4.6640625" style="28" customWidth="1"/>
    <col min="39" max="39" width="6" style="28" customWidth="1"/>
    <col min="40" max="48" width="10.83203125" style="28"/>
    <col min="49" max="16384" width="10.83203125" style="1"/>
  </cols>
  <sheetData>
    <row r="1" spans="1:48">
      <c r="A1" s="137" t="s">
        <v>238</v>
      </c>
      <c r="B1" s="137"/>
      <c r="C1" s="137"/>
      <c r="D1" s="137"/>
      <c r="E1" s="137"/>
      <c r="F1" s="137"/>
      <c r="G1" s="137"/>
      <c r="H1" s="138" t="s">
        <v>0</v>
      </c>
      <c r="I1" s="139"/>
      <c r="J1" s="139"/>
      <c r="K1" s="139"/>
      <c r="L1" s="139"/>
      <c r="M1" s="139"/>
      <c r="N1" s="139"/>
      <c r="O1" s="140"/>
      <c r="P1" s="94" t="s">
        <v>1</v>
      </c>
      <c r="Q1" s="95"/>
      <c r="R1" s="95"/>
      <c r="S1" s="95"/>
      <c r="T1" s="95"/>
      <c r="U1" s="95"/>
      <c r="V1" s="95"/>
      <c r="W1" s="95"/>
      <c r="X1" s="143" t="s">
        <v>2</v>
      </c>
      <c r="Y1" s="143"/>
      <c r="Z1" s="143"/>
      <c r="AA1" s="143"/>
      <c r="AB1" s="143"/>
      <c r="AC1" s="143"/>
      <c r="AD1" s="143"/>
      <c r="AE1" s="143"/>
      <c r="AF1" s="136" t="s">
        <v>3</v>
      </c>
      <c r="AG1" s="136"/>
      <c r="AH1" s="136"/>
      <c r="AI1" s="136"/>
      <c r="AJ1" s="136"/>
      <c r="AK1" s="136"/>
      <c r="AL1" s="136"/>
      <c r="AM1" s="136"/>
    </row>
    <row r="2" spans="1:48">
      <c r="A2" s="59"/>
      <c r="B2" s="60" t="s">
        <v>4</v>
      </c>
      <c r="C2" s="60" t="s">
        <v>5</v>
      </c>
      <c r="D2" s="23" t="s">
        <v>6</v>
      </c>
      <c r="E2" s="23" t="s">
        <v>7</v>
      </c>
      <c r="F2" s="64" t="s">
        <v>8</v>
      </c>
      <c r="G2" s="46" t="s">
        <v>9</v>
      </c>
      <c r="H2" s="43">
        <v>7</v>
      </c>
      <c r="I2" s="43" t="s">
        <v>250</v>
      </c>
      <c r="J2" s="43">
        <v>14</v>
      </c>
      <c r="K2" s="43" t="s">
        <v>250</v>
      </c>
      <c r="L2" s="44">
        <v>21</v>
      </c>
      <c r="M2" s="44" t="s">
        <v>250</v>
      </c>
      <c r="N2" s="44">
        <v>28</v>
      </c>
      <c r="O2" s="44" t="s">
        <v>250</v>
      </c>
      <c r="P2" s="29">
        <v>4</v>
      </c>
      <c r="Q2" s="29" t="s">
        <v>250</v>
      </c>
      <c r="R2" s="29">
        <v>11</v>
      </c>
      <c r="S2" s="29" t="s">
        <v>250</v>
      </c>
      <c r="T2" s="29">
        <v>18</v>
      </c>
      <c r="U2" s="30" t="s">
        <v>250</v>
      </c>
      <c r="V2" s="80">
        <v>25</v>
      </c>
      <c r="W2" s="81" t="s">
        <v>250</v>
      </c>
      <c r="X2" s="35">
        <v>2</v>
      </c>
      <c r="Y2" s="82"/>
      <c r="Z2" s="35">
        <v>9</v>
      </c>
      <c r="AA2" s="35"/>
      <c r="AB2" s="36">
        <v>16</v>
      </c>
      <c r="AC2" s="82"/>
      <c r="AD2" s="83">
        <v>23</v>
      </c>
      <c r="AE2" s="82"/>
      <c r="AF2" s="40">
        <v>6</v>
      </c>
      <c r="AG2" s="41"/>
      <c r="AH2" s="40">
        <v>13</v>
      </c>
      <c r="AI2" s="41"/>
      <c r="AJ2" s="40">
        <v>20</v>
      </c>
      <c r="AK2" s="41"/>
      <c r="AL2" s="40">
        <v>27</v>
      </c>
      <c r="AM2" s="84"/>
    </row>
    <row r="3" spans="1:48" s="8" customFormat="1">
      <c r="A3" s="2">
        <v>1</v>
      </c>
      <c r="B3" s="61" t="s">
        <v>25</v>
      </c>
      <c r="C3" s="61" t="s">
        <v>26</v>
      </c>
      <c r="D3" s="79" t="s">
        <v>16</v>
      </c>
      <c r="E3" s="9">
        <v>6</v>
      </c>
      <c r="F3" s="45">
        <f>SUM(H3:AM3)-(0+0)</f>
        <v>379.75</v>
      </c>
      <c r="G3" s="47">
        <f t="shared" ref="G3:G34" si="0">F3/E3</f>
        <v>63.291666666666664</v>
      </c>
      <c r="H3" s="5">
        <v>55.99</v>
      </c>
      <c r="I3" s="5" t="s">
        <v>27</v>
      </c>
      <c r="J3" s="5">
        <v>61.93</v>
      </c>
      <c r="K3" s="5" t="s">
        <v>13</v>
      </c>
      <c r="L3" s="5">
        <v>61.93</v>
      </c>
      <c r="M3" s="5" t="s">
        <v>27</v>
      </c>
      <c r="N3" s="5">
        <v>63.54</v>
      </c>
      <c r="O3" s="5" t="s">
        <v>21</v>
      </c>
      <c r="P3" s="12">
        <v>77.27</v>
      </c>
      <c r="Q3" s="24" t="s">
        <v>13</v>
      </c>
      <c r="R3" s="5">
        <v>59.09</v>
      </c>
      <c r="S3" s="5" t="s">
        <v>12</v>
      </c>
      <c r="T3" s="5"/>
      <c r="U3" s="5"/>
      <c r="V3" s="5"/>
      <c r="W3" s="5"/>
      <c r="X3" s="5"/>
      <c r="Y3" s="5"/>
      <c r="Z3" s="5"/>
      <c r="AA3" s="5"/>
      <c r="AB3" s="5"/>
      <c r="AC3" s="6"/>
      <c r="AD3" s="5"/>
      <c r="AE3" s="6"/>
      <c r="AF3" s="5"/>
      <c r="AG3" s="6"/>
      <c r="AH3" s="5"/>
      <c r="AI3" s="6"/>
      <c r="AJ3" s="5"/>
      <c r="AK3" s="6"/>
      <c r="AL3" s="85"/>
      <c r="AM3" s="24"/>
      <c r="AN3" s="24"/>
      <c r="AO3" s="24"/>
      <c r="AP3" s="24"/>
      <c r="AQ3" s="24"/>
      <c r="AR3" s="24"/>
      <c r="AS3" s="24"/>
      <c r="AT3" s="24"/>
      <c r="AU3" s="24"/>
      <c r="AV3" s="24"/>
    </row>
    <row r="4" spans="1:48" s="8" customFormat="1">
      <c r="A4" s="2">
        <v>2</v>
      </c>
      <c r="B4" s="61" t="s">
        <v>19</v>
      </c>
      <c r="C4" s="61" t="s">
        <v>20</v>
      </c>
      <c r="D4" s="79" t="s">
        <v>13</v>
      </c>
      <c r="E4" s="9">
        <v>5</v>
      </c>
      <c r="F4" s="45">
        <f>SUM(H4:AM4)-(0+0)</f>
        <v>318.19</v>
      </c>
      <c r="G4" s="47">
        <f t="shared" si="0"/>
        <v>63.637999999999998</v>
      </c>
      <c r="H4" s="5">
        <v>60.42</v>
      </c>
      <c r="I4" s="5" t="s">
        <v>21</v>
      </c>
      <c r="J4" s="5">
        <v>61.93</v>
      </c>
      <c r="K4" s="5" t="s">
        <v>16</v>
      </c>
      <c r="L4" s="5">
        <v>56.53</v>
      </c>
      <c r="M4" s="5" t="s">
        <v>12</v>
      </c>
      <c r="N4" s="5" t="s">
        <v>253</v>
      </c>
      <c r="O4" s="5"/>
      <c r="P4" s="5">
        <v>77.27</v>
      </c>
      <c r="Q4" s="5" t="s">
        <v>16</v>
      </c>
      <c r="R4" s="5">
        <v>62.04</v>
      </c>
      <c r="S4" s="5" t="s">
        <v>22</v>
      </c>
      <c r="T4" s="5"/>
      <c r="U4" s="5"/>
      <c r="V4" s="5"/>
      <c r="W4" s="5"/>
      <c r="X4" s="5"/>
      <c r="Y4" s="5"/>
      <c r="Z4" s="5"/>
      <c r="AA4" s="5"/>
      <c r="AB4" s="5"/>
      <c r="AC4" s="6"/>
      <c r="AD4" s="5"/>
      <c r="AE4" s="6"/>
      <c r="AF4" s="24"/>
      <c r="AG4" s="24"/>
      <c r="AH4" s="5"/>
      <c r="AI4" s="6"/>
      <c r="AJ4" s="5"/>
      <c r="AK4" s="6"/>
      <c r="AL4" s="85"/>
      <c r="AM4" s="24"/>
      <c r="AN4" s="24"/>
      <c r="AO4" s="24"/>
      <c r="AP4" s="24"/>
      <c r="AQ4" s="24"/>
      <c r="AR4" s="24"/>
      <c r="AS4" s="24"/>
      <c r="AT4" s="24"/>
      <c r="AU4" s="24"/>
      <c r="AV4" s="24"/>
    </row>
    <row r="5" spans="1:48" s="8" customFormat="1">
      <c r="A5" s="2">
        <v>3</v>
      </c>
      <c r="B5" s="61" t="s">
        <v>46</v>
      </c>
      <c r="C5" s="61" t="s">
        <v>47</v>
      </c>
      <c r="D5" s="79" t="s">
        <v>44</v>
      </c>
      <c r="E5" s="9">
        <v>6</v>
      </c>
      <c r="F5" s="45">
        <f>SUM(H5:AM5)-(0+0)</f>
        <v>316.36</v>
      </c>
      <c r="G5" s="47">
        <f t="shared" si="0"/>
        <v>52.726666666666667</v>
      </c>
      <c r="H5" s="5">
        <v>51.3</v>
      </c>
      <c r="I5" s="5" t="s">
        <v>42</v>
      </c>
      <c r="J5" s="5">
        <v>62.5</v>
      </c>
      <c r="K5" s="5" t="s">
        <v>34</v>
      </c>
      <c r="L5" s="5">
        <v>48.86</v>
      </c>
      <c r="M5" s="5" t="s">
        <v>41</v>
      </c>
      <c r="N5" s="13">
        <v>49.09</v>
      </c>
      <c r="O5" s="24" t="s">
        <v>42</v>
      </c>
      <c r="P5" s="5">
        <v>50.32</v>
      </c>
      <c r="Q5" s="5" t="s">
        <v>180</v>
      </c>
      <c r="R5" s="5">
        <v>54.29</v>
      </c>
      <c r="S5" s="5" t="s">
        <v>43</v>
      </c>
      <c r="T5" s="5"/>
      <c r="U5" s="5"/>
      <c r="V5" s="5"/>
      <c r="W5" s="5"/>
      <c r="X5" s="5"/>
      <c r="Y5" s="5"/>
      <c r="Z5" s="5"/>
      <c r="AA5" s="5"/>
      <c r="AB5" s="5"/>
      <c r="AC5" s="6"/>
      <c r="AD5" s="5"/>
      <c r="AE5" s="6"/>
      <c r="AF5" s="5"/>
      <c r="AG5" s="6"/>
      <c r="AH5" s="5"/>
      <c r="AI5" s="6"/>
      <c r="AJ5" s="5"/>
      <c r="AK5" s="6"/>
      <c r="AL5" s="85"/>
      <c r="AM5" s="24"/>
      <c r="AN5" s="24"/>
      <c r="AO5" s="24"/>
      <c r="AP5" s="24"/>
      <c r="AQ5" s="24"/>
      <c r="AR5" s="24"/>
      <c r="AS5" s="24"/>
      <c r="AT5" s="24"/>
      <c r="AU5" s="24"/>
      <c r="AV5" s="24"/>
    </row>
    <row r="6" spans="1:48" s="8" customFormat="1">
      <c r="A6" s="2">
        <v>4</v>
      </c>
      <c r="B6" s="61" t="s">
        <v>170</v>
      </c>
      <c r="C6" s="61" t="s">
        <v>171</v>
      </c>
      <c r="D6" s="79" t="s">
        <v>172</v>
      </c>
      <c r="E6" s="9">
        <v>5</v>
      </c>
      <c r="F6" s="45">
        <f>SUM(H6:AM6)-(H6+0)</f>
        <v>298.89000000000004</v>
      </c>
      <c r="G6" s="47">
        <f t="shared" si="0"/>
        <v>59.778000000000006</v>
      </c>
      <c r="H6" s="74">
        <v>58.07</v>
      </c>
      <c r="I6" s="74" t="s">
        <v>173</v>
      </c>
      <c r="J6" s="5">
        <v>65.06</v>
      </c>
      <c r="K6" s="5" t="s">
        <v>173</v>
      </c>
      <c r="L6" s="5">
        <v>60.42</v>
      </c>
      <c r="M6" s="5" t="s">
        <v>173</v>
      </c>
      <c r="N6" s="5">
        <v>62.5</v>
      </c>
      <c r="O6" s="5" t="s">
        <v>82</v>
      </c>
      <c r="P6" s="5">
        <v>51.19</v>
      </c>
      <c r="Q6" s="5" t="s">
        <v>82</v>
      </c>
      <c r="R6" s="5">
        <v>59.72</v>
      </c>
      <c r="S6" s="5" t="s">
        <v>173</v>
      </c>
      <c r="T6" s="5"/>
      <c r="U6" s="5"/>
      <c r="V6" s="5"/>
      <c r="W6" s="5"/>
      <c r="X6" s="5"/>
      <c r="Y6" s="5"/>
      <c r="Z6" s="5"/>
      <c r="AA6" s="5"/>
      <c r="AB6" s="5"/>
      <c r="AC6" s="6"/>
      <c r="AD6" s="5"/>
      <c r="AE6" s="6"/>
      <c r="AF6" s="5"/>
      <c r="AG6" s="6"/>
      <c r="AH6" s="5"/>
      <c r="AI6" s="6"/>
      <c r="AJ6" s="5"/>
      <c r="AK6" s="6"/>
      <c r="AL6" s="85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48" s="8" customFormat="1">
      <c r="A7" s="2">
        <v>5</v>
      </c>
      <c r="B7" s="61" t="s">
        <v>10</v>
      </c>
      <c r="C7" s="61" t="s">
        <v>11</v>
      </c>
      <c r="D7" s="79" t="s">
        <v>12</v>
      </c>
      <c r="E7" s="9">
        <v>5</v>
      </c>
      <c r="F7" s="45">
        <f t="shared" ref="F7:F13" si="1">SUM(H7:AM7)-(0+0)</f>
        <v>290.18</v>
      </c>
      <c r="G7" s="47">
        <f t="shared" si="0"/>
        <v>58.036000000000001</v>
      </c>
      <c r="H7" s="5"/>
      <c r="I7" s="5"/>
      <c r="J7" s="5">
        <v>58.52</v>
      </c>
      <c r="K7" s="5" t="s">
        <v>15</v>
      </c>
      <c r="L7" s="5">
        <v>56.53</v>
      </c>
      <c r="M7" s="5" t="s">
        <v>13</v>
      </c>
      <c r="N7" s="5">
        <v>52.08</v>
      </c>
      <c r="O7" s="5" t="s">
        <v>31</v>
      </c>
      <c r="P7" s="5">
        <v>63.96</v>
      </c>
      <c r="Q7" s="5" t="s">
        <v>263</v>
      </c>
      <c r="R7" s="5">
        <v>59.09</v>
      </c>
      <c r="S7" s="5" t="s">
        <v>16</v>
      </c>
      <c r="T7" s="5"/>
      <c r="U7" s="5"/>
      <c r="V7" s="5"/>
      <c r="W7" s="5"/>
      <c r="X7" s="5"/>
      <c r="Y7" s="5"/>
      <c r="Z7" s="5"/>
      <c r="AA7" s="5"/>
      <c r="AB7" s="5"/>
      <c r="AC7" s="6"/>
      <c r="AD7" s="5"/>
      <c r="AE7" s="6"/>
      <c r="AF7" s="5"/>
      <c r="AG7" s="6"/>
      <c r="AH7" s="5"/>
      <c r="AI7" s="6"/>
      <c r="AJ7" s="5"/>
      <c r="AK7" s="6"/>
      <c r="AL7" s="85"/>
      <c r="AM7" s="24"/>
      <c r="AN7" s="24"/>
      <c r="AO7" s="24"/>
      <c r="AP7" s="24"/>
      <c r="AQ7" s="24"/>
      <c r="AR7" s="24"/>
      <c r="AS7" s="24"/>
      <c r="AT7" s="24"/>
      <c r="AU7" s="24"/>
      <c r="AV7" s="24"/>
    </row>
    <row r="8" spans="1:48" s="8" customFormat="1">
      <c r="A8" s="2">
        <v>6</v>
      </c>
      <c r="B8" s="61" t="s">
        <v>28</v>
      </c>
      <c r="C8" s="61" t="s">
        <v>29</v>
      </c>
      <c r="D8" s="79" t="s">
        <v>30</v>
      </c>
      <c r="E8" s="24">
        <v>6</v>
      </c>
      <c r="F8" s="45">
        <f t="shared" si="1"/>
        <v>288.32</v>
      </c>
      <c r="G8" s="47">
        <f t="shared" si="0"/>
        <v>48.053333333333335</v>
      </c>
      <c r="H8" s="5"/>
      <c r="I8" s="5"/>
      <c r="J8" s="5">
        <v>58.24</v>
      </c>
      <c r="K8" s="5" t="s">
        <v>31</v>
      </c>
      <c r="L8" s="5">
        <v>63.8</v>
      </c>
      <c r="M8" s="5" t="s">
        <v>31</v>
      </c>
      <c r="N8" s="5">
        <v>67.08</v>
      </c>
      <c r="O8" s="5" t="s">
        <v>34</v>
      </c>
      <c r="P8" s="5">
        <v>41.88</v>
      </c>
      <c r="Q8" s="5" t="s">
        <v>31</v>
      </c>
      <c r="R8" s="5">
        <v>57.32</v>
      </c>
      <c r="S8" s="5" t="s">
        <v>38</v>
      </c>
      <c r="T8" s="5"/>
      <c r="U8" s="5"/>
      <c r="V8" s="5"/>
      <c r="W8" s="5"/>
      <c r="X8" s="5"/>
      <c r="Y8" s="5"/>
      <c r="Z8" s="5"/>
      <c r="AA8" s="5"/>
      <c r="AB8" s="5"/>
      <c r="AC8" s="6"/>
      <c r="AD8" s="5"/>
      <c r="AE8" s="6"/>
      <c r="AF8" s="5"/>
      <c r="AG8" s="6"/>
      <c r="AH8" s="5"/>
      <c r="AI8" s="6"/>
      <c r="AJ8" s="5"/>
      <c r="AK8" s="6"/>
      <c r="AL8" s="85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spans="1:48" s="8" customFormat="1">
      <c r="A9" s="2">
        <v>7</v>
      </c>
      <c r="B9" s="61" t="s">
        <v>140</v>
      </c>
      <c r="C9" s="61" t="s">
        <v>141</v>
      </c>
      <c r="D9" s="79" t="s">
        <v>43</v>
      </c>
      <c r="E9" s="9">
        <v>5</v>
      </c>
      <c r="F9" s="45">
        <f t="shared" si="1"/>
        <v>288.22000000000003</v>
      </c>
      <c r="G9" s="47">
        <f t="shared" si="0"/>
        <v>57.644000000000005</v>
      </c>
      <c r="H9" s="5">
        <v>51.82</v>
      </c>
      <c r="I9" s="5" t="s">
        <v>41</v>
      </c>
      <c r="J9" s="5"/>
      <c r="K9" s="5"/>
      <c r="L9" s="5">
        <v>55.97</v>
      </c>
      <c r="M9" s="5" t="s">
        <v>42</v>
      </c>
      <c r="N9" s="5">
        <v>62.5</v>
      </c>
      <c r="O9" s="5" t="s">
        <v>254</v>
      </c>
      <c r="P9" s="13">
        <v>63.64</v>
      </c>
      <c r="Q9" s="24" t="s">
        <v>45</v>
      </c>
      <c r="R9" s="13">
        <v>54.29</v>
      </c>
      <c r="S9" s="24" t="s">
        <v>44</v>
      </c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86"/>
      <c r="AM9" s="24"/>
      <c r="AN9" s="24"/>
      <c r="AO9" s="24"/>
      <c r="AP9" s="24"/>
      <c r="AQ9" s="24"/>
      <c r="AR9" s="24"/>
      <c r="AS9" s="24"/>
      <c r="AT9" s="24"/>
      <c r="AU9" s="24"/>
      <c r="AV9" s="24"/>
    </row>
    <row r="10" spans="1:48" s="8" customFormat="1">
      <c r="A10" s="2">
        <v>8</v>
      </c>
      <c r="B10" s="61" t="s">
        <v>134</v>
      </c>
      <c r="C10" s="61" t="s">
        <v>135</v>
      </c>
      <c r="D10" s="79" t="s">
        <v>45</v>
      </c>
      <c r="E10" s="24">
        <v>5</v>
      </c>
      <c r="F10" s="45">
        <f t="shared" si="1"/>
        <v>285.94</v>
      </c>
      <c r="G10" s="47">
        <f t="shared" si="0"/>
        <v>57.188000000000002</v>
      </c>
      <c r="H10" s="5"/>
      <c r="I10" s="5"/>
      <c r="J10" s="5">
        <v>59.38</v>
      </c>
      <c r="K10" s="5" t="s">
        <v>33</v>
      </c>
      <c r="L10" s="5">
        <v>57.95</v>
      </c>
      <c r="M10" s="5" t="s">
        <v>33</v>
      </c>
      <c r="N10" s="5">
        <v>52.95</v>
      </c>
      <c r="O10" s="5" t="s">
        <v>41</v>
      </c>
      <c r="P10" s="5">
        <v>63.64</v>
      </c>
      <c r="Q10" s="5" t="s">
        <v>43</v>
      </c>
      <c r="R10" s="5">
        <v>52.02</v>
      </c>
      <c r="S10" s="5" t="s">
        <v>136</v>
      </c>
      <c r="T10" s="5"/>
      <c r="U10" s="5"/>
      <c r="V10" s="5"/>
      <c r="W10" s="5"/>
      <c r="X10" s="5"/>
      <c r="Y10" s="5"/>
      <c r="Z10" s="5"/>
      <c r="AA10" s="5"/>
      <c r="AB10" s="5"/>
      <c r="AC10" s="6"/>
      <c r="AD10" s="5"/>
      <c r="AE10" s="6"/>
      <c r="AF10" s="5"/>
      <c r="AG10" s="6"/>
      <c r="AH10" s="5"/>
      <c r="AI10" s="6"/>
      <c r="AJ10" s="5"/>
      <c r="AK10" s="6"/>
      <c r="AL10" s="85"/>
      <c r="AM10" s="24"/>
      <c r="AN10" s="24"/>
      <c r="AO10" s="24"/>
      <c r="AP10" s="24"/>
      <c r="AQ10" s="24"/>
      <c r="AR10" s="24"/>
      <c r="AS10" s="24"/>
      <c r="AT10" s="24"/>
      <c r="AU10" s="24"/>
      <c r="AV10" s="24"/>
    </row>
    <row r="11" spans="1:48" s="8" customFormat="1">
      <c r="A11" s="2">
        <v>9</v>
      </c>
      <c r="B11" s="61" t="s">
        <v>129</v>
      </c>
      <c r="C11" s="61" t="s">
        <v>40</v>
      </c>
      <c r="D11" s="79" t="s">
        <v>33</v>
      </c>
      <c r="E11" s="24">
        <v>5</v>
      </c>
      <c r="F11" s="45">
        <f t="shared" si="1"/>
        <v>265.75</v>
      </c>
      <c r="G11" s="47">
        <f t="shared" si="0"/>
        <v>53.15</v>
      </c>
      <c r="H11" s="24"/>
      <c r="I11" s="24"/>
      <c r="J11" s="13">
        <v>59.38</v>
      </c>
      <c r="K11" s="24" t="s">
        <v>45</v>
      </c>
      <c r="L11" s="24">
        <v>57.95</v>
      </c>
      <c r="M11" s="24" t="s">
        <v>45</v>
      </c>
      <c r="N11" s="13">
        <v>49.38</v>
      </c>
      <c r="O11" s="24" t="s">
        <v>38</v>
      </c>
      <c r="P11" s="5">
        <v>42.56</v>
      </c>
      <c r="Q11" s="5" t="s">
        <v>38</v>
      </c>
      <c r="R11" s="5">
        <v>56.48</v>
      </c>
      <c r="S11" s="5" t="s">
        <v>194</v>
      </c>
      <c r="T11" s="5"/>
      <c r="U11" s="5"/>
      <c r="V11" s="5"/>
      <c r="W11" s="5"/>
      <c r="X11" s="5"/>
      <c r="Y11" s="5"/>
      <c r="Z11" s="5"/>
      <c r="AA11" s="5"/>
      <c r="AB11" s="5"/>
      <c r="AC11" s="6"/>
      <c r="AD11" s="5"/>
      <c r="AE11" s="6"/>
      <c r="AF11" s="5"/>
      <c r="AG11" s="6"/>
      <c r="AH11" s="5"/>
      <c r="AI11" s="6"/>
      <c r="AJ11" s="5"/>
      <c r="AK11" s="6"/>
      <c r="AL11" s="85"/>
      <c r="AM11" s="24"/>
      <c r="AN11" s="24"/>
      <c r="AO11" s="24"/>
      <c r="AP11" s="24"/>
      <c r="AQ11" s="24"/>
      <c r="AR11" s="24"/>
      <c r="AS11" s="24"/>
      <c r="AT11" s="24"/>
      <c r="AU11" s="24"/>
      <c r="AV11" s="24"/>
    </row>
    <row r="12" spans="1:48" s="8" customFormat="1">
      <c r="A12" s="2">
        <v>10</v>
      </c>
      <c r="B12" s="61" t="s">
        <v>62</v>
      </c>
      <c r="C12" s="61" t="s">
        <v>63</v>
      </c>
      <c r="D12" s="79" t="s">
        <v>58</v>
      </c>
      <c r="E12" s="9">
        <v>6</v>
      </c>
      <c r="F12" s="45">
        <f t="shared" si="1"/>
        <v>262.06</v>
      </c>
      <c r="G12" s="47">
        <f t="shared" si="0"/>
        <v>43.676666666666669</v>
      </c>
      <c r="H12" s="5">
        <v>58.07</v>
      </c>
      <c r="I12" s="5" t="s">
        <v>88</v>
      </c>
      <c r="J12" s="5">
        <v>36.36</v>
      </c>
      <c r="K12" s="5" t="s">
        <v>88</v>
      </c>
      <c r="L12" s="5">
        <v>46.59</v>
      </c>
      <c r="M12" s="5" t="s">
        <v>88</v>
      </c>
      <c r="N12" s="5">
        <v>42.92</v>
      </c>
      <c r="O12" s="5" t="s">
        <v>57</v>
      </c>
      <c r="P12" s="5">
        <v>38.31</v>
      </c>
      <c r="Q12" s="5" t="s">
        <v>57</v>
      </c>
      <c r="R12" s="5">
        <v>39.81</v>
      </c>
      <c r="S12" s="5" t="s">
        <v>57</v>
      </c>
      <c r="T12" s="5"/>
      <c r="U12" s="5"/>
      <c r="V12" s="5"/>
      <c r="W12" s="5"/>
      <c r="X12" s="5"/>
      <c r="Y12" s="5"/>
      <c r="Z12" s="5"/>
      <c r="AA12" s="5"/>
      <c r="AB12" s="5"/>
      <c r="AC12" s="10"/>
      <c r="AD12" s="5"/>
      <c r="AE12" s="10"/>
      <c r="AF12" s="5"/>
      <c r="AG12" s="10"/>
      <c r="AH12" s="5"/>
      <c r="AI12" s="10"/>
      <c r="AJ12" s="5"/>
      <c r="AK12" s="6"/>
      <c r="AL12" s="85"/>
      <c r="AM12" s="24"/>
      <c r="AN12" s="24"/>
      <c r="AO12" s="24"/>
      <c r="AP12" s="24"/>
      <c r="AQ12" s="24"/>
      <c r="AR12" s="24"/>
      <c r="AS12" s="24"/>
      <c r="AT12" s="24"/>
      <c r="AU12" s="24"/>
      <c r="AV12" s="24"/>
    </row>
    <row r="13" spans="1:48" s="8" customFormat="1">
      <c r="A13" s="2">
        <v>11</v>
      </c>
      <c r="B13" s="61" t="s">
        <v>39</v>
      </c>
      <c r="C13" s="61" t="s">
        <v>40</v>
      </c>
      <c r="D13" s="79" t="s">
        <v>41</v>
      </c>
      <c r="E13" s="24">
        <v>5</v>
      </c>
      <c r="F13" s="45">
        <f t="shared" si="1"/>
        <v>249.51999999999998</v>
      </c>
      <c r="G13" s="47">
        <f t="shared" si="0"/>
        <v>49.903999999999996</v>
      </c>
      <c r="H13" s="5">
        <v>51.82</v>
      </c>
      <c r="I13" s="5" t="s">
        <v>43</v>
      </c>
      <c r="J13" s="5">
        <v>44.27</v>
      </c>
      <c r="K13" s="5" t="s">
        <v>42</v>
      </c>
      <c r="L13" s="5">
        <v>48.86</v>
      </c>
      <c r="M13" s="5" t="s">
        <v>44</v>
      </c>
      <c r="N13" s="5">
        <v>52.95</v>
      </c>
      <c r="O13" s="5" t="s">
        <v>45</v>
      </c>
      <c r="P13" s="5">
        <v>51.62</v>
      </c>
      <c r="Q13" s="5" t="s">
        <v>55</v>
      </c>
      <c r="R13" s="5" t="s">
        <v>253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6"/>
      <c r="AD13" s="5"/>
      <c r="AE13" s="6"/>
      <c r="AF13" s="5"/>
      <c r="AG13" s="6"/>
      <c r="AH13" s="5"/>
      <c r="AI13" s="6"/>
      <c r="AJ13" s="5"/>
      <c r="AK13" s="6"/>
      <c r="AL13" s="85"/>
      <c r="AM13" s="24"/>
      <c r="AN13" s="24"/>
      <c r="AO13" s="24"/>
      <c r="AP13" s="24"/>
      <c r="AQ13" s="24"/>
      <c r="AR13" s="24"/>
      <c r="AS13" s="24"/>
      <c r="AT13" s="24"/>
      <c r="AU13" s="24"/>
      <c r="AV13" s="24"/>
    </row>
    <row r="14" spans="1:48" s="8" customFormat="1">
      <c r="A14" s="2">
        <v>12</v>
      </c>
      <c r="B14" s="61" t="s">
        <v>53</v>
      </c>
      <c r="C14" s="61" t="s">
        <v>54</v>
      </c>
      <c r="D14" s="79" t="s">
        <v>55</v>
      </c>
      <c r="E14" s="9">
        <v>5</v>
      </c>
      <c r="F14" s="45">
        <f>SUM(H14:AM14)-(N14+0)</f>
        <v>248.59000000000003</v>
      </c>
      <c r="G14" s="47">
        <f t="shared" si="0"/>
        <v>49.718000000000004</v>
      </c>
      <c r="H14" s="48">
        <v>52.6</v>
      </c>
      <c r="I14" s="5" t="s">
        <v>51</v>
      </c>
      <c r="J14" s="5">
        <v>42.61</v>
      </c>
      <c r="K14" s="5" t="s">
        <v>56</v>
      </c>
      <c r="L14" s="5">
        <v>45.45</v>
      </c>
      <c r="M14" s="5" t="s">
        <v>51</v>
      </c>
      <c r="N14" s="74">
        <v>40</v>
      </c>
      <c r="O14" s="74" t="s">
        <v>51</v>
      </c>
      <c r="P14" s="13">
        <v>51.62</v>
      </c>
      <c r="Q14" s="24" t="s">
        <v>41</v>
      </c>
      <c r="R14" s="13">
        <v>56.31</v>
      </c>
      <c r="S14" s="24" t="s">
        <v>51</v>
      </c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86"/>
      <c r="AM14" s="24"/>
      <c r="AN14" s="24"/>
      <c r="AO14" s="24"/>
      <c r="AP14" s="24"/>
      <c r="AQ14" s="24"/>
      <c r="AR14" s="24"/>
      <c r="AS14" s="24"/>
      <c r="AT14" s="24"/>
      <c r="AU14" s="24"/>
      <c r="AV14" s="24"/>
    </row>
    <row r="15" spans="1:48" s="8" customFormat="1">
      <c r="A15" s="2">
        <v>13</v>
      </c>
      <c r="B15" s="61" t="s">
        <v>138</v>
      </c>
      <c r="C15" s="61" t="s">
        <v>139</v>
      </c>
      <c r="D15" s="79" t="s">
        <v>88</v>
      </c>
      <c r="E15" s="9">
        <v>5</v>
      </c>
      <c r="F15" s="45">
        <f>SUM(H15:AM15)-(0+0)</f>
        <v>234.94</v>
      </c>
      <c r="G15" s="47">
        <f t="shared" si="0"/>
        <v>46.988</v>
      </c>
      <c r="H15" s="12">
        <v>58.07</v>
      </c>
      <c r="I15" s="12" t="s">
        <v>58</v>
      </c>
      <c r="J15" s="5">
        <v>36.36</v>
      </c>
      <c r="K15" s="5" t="s">
        <v>58</v>
      </c>
      <c r="L15" s="5">
        <v>46.59</v>
      </c>
      <c r="M15" s="5" t="s">
        <v>58</v>
      </c>
      <c r="N15" s="5">
        <v>43.41</v>
      </c>
      <c r="O15" s="5" t="s">
        <v>60</v>
      </c>
      <c r="P15" s="5" t="s">
        <v>253</v>
      </c>
      <c r="Q15" s="5"/>
      <c r="R15" s="5">
        <v>50.51</v>
      </c>
      <c r="S15" s="5" t="s">
        <v>60</v>
      </c>
      <c r="T15" s="5"/>
      <c r="U15" s="5"/>
      <c r="V15" s="5"/>
      <c r="W15" s="5"/>
      <c r="X15" s="5"/>
      <c r="Y15" s="5"/>
      <c r="Z15" s="5"/>
      <c r="AA15" s="5"/>
      <c r="AB15" s="5"/>
      <c r="AC15" s="6"/>
      <c r="AD15" s="5"/>
      <c r="AE15" s="6"/>
      <c r="AF15" s="5"/>
      <c r="AG15" s="6"/>
      <c r="AH15" s="5"/>
      <c r="AI15" s="6"/>
      <c r="AJ15" s="5"/>
      <c r="AK15" s="6"/>
      <c r="AL15" s="86"/>
      <c r="AM15" s="24"/>
      <c r="AN15" s="24"/>
      <c r="AO15" s="24"/>
      <c r="AP15" s="24"/>
      <c r="AQ15" s="24"/>
      <c r="AR15" s="24"/>
      <c r="AS15" s="24"/>
      <c r="AT15" s="24"/>
      <c r="AU15" s="24"/>
      <c r="AV15" s="24"/>
    </row>
    <row r="16" spans="1:48" s="8" customFormat="1">
      <c r="A16" s="2">
        <v>14</v>
      </c>
      <c r="B16" s="61" t="s">
        <v>80</v>
      </c>
      <c r="C16" s="61" t="s">
        <v>120</v>
      </c>
      <c r="D16" s="79" t="s">
        <v>116</v>
      </c>
      <c r="E16" s="9">
        <v>5</v>
      </c>
      <c r="F16" s="45">
        <f>SUM(H16:AM16)-(0+0)</f>
        <v>226.42</v>
      </c>
      <c r="G16" s="47">
        <f t="shared" si="0"/>
        <v>45.283999999999999</v>
      </c>
      <c r="H16" s="6"/>
      <c r="I16" s="5"/>
      <c r="J16" s="5">
        <v>44.6</v>
      </c>
      <c r="K16" s="5" t="s">
        <v>117</v>
      </c>
      <c r="L16" s="5">
        <v>42.9</v>
      </c>
      <c r="M16" s="5" t="s">
        <v>117</v>
      </c>
      <c r="N16" s="5">
        <v>46.82</v>
      </c>
      <c r="O16" s="5" t="s">
        <v>259</v>
      </c>
      <c r="P16" s="5">
        <v>45.13</v>
      </c>
      <c r="Q16" s="5"/>
      <c r="R16" s="5">
        <v>46.97</v>
      </c>
      <c r="S16" s="5" t="s">
        <v>118</v>
      </c>
      <c r="T16" s="5"/>
      <c r="U16" s="5"/>
      <c r="V16" s="5"/>
      <c r="W16" s="5"/>
      <c r="X16" s="5"/>
      <c r="Y16" s="5"/>
      <c r="Z16" s="5"/>
      <c r="AA16" s="5"/>
      <c r="AB16" s="5"/>
      <c r="AC16" s="6"/>
      <c r="AD16" s="5"/>
      <c r="AE16" s="6"/>
      <c r="AF16" s="5"/>
      <c r="AG16" s="6"/>
      <c r="AH16" s="5"/>
      <c r="AI16" s="6"/>
      <c r="AJ16" s="5"/>
      <c r="AK16" s="6"/>
      <c r="AL16" s="85"/>
      <c r="AM16" s="24"/>
      <c r="AN16" s="24"/>
      <c r="AO16" s="24"/>
      <c r="AP16" s="24"/>
      <c r="AQ16" s="24"/>
      <c r="AR16" s="24"/>
      <c r="AS16" s="24"/>
      <c r="AT16" s="24"/>
      <c r="AU16" s="24"/>
      <c r="AV16" s="24"/>
    </row>
    <row r="17" spans="1:48" s="8" customFormat="1">
      <c r="A17" s="2">
        <v>15</v>
      </c>
      <c r="B17" s="61" t="s">
        <v>109</v>
      </c>
      <c r="C17" s="61" t="s">
        <v>110</v>
      </c>
      <c r="D17" s="79" t="s">
        <v>31</v>
      </c>
      <c r="E17" s="9">
        <v>4</v>
      </c>
      <c r="F17" s="45">
        <f>SUM(H17:AM17)-(0+0)</f>
        <v>216</v>
      </c>
      <c r="G17" s="47">
        <f t="shared" si="0"/>
        <v>54</v>
      </c>
      <c r="H17" s="5"/>
      <c r="I17" s="5"/>
      <c r="J17" s="5">
        <v>58.24</v>
      </c>
      <c r="K17" s="5" t="s">
        <v>30</v>
      </c>
      <c r="L17" s="5">
        <v>63.8</v>
      </c>
      <c r="M17" s="5" t="s">
        <v>30</v>
      </c>
      <c r="N17" s="5">
        <v>52.08</v>
      </c>
      <c r="O17" s="5" t="s">
        <v>12</v>
      </c>
      <c r="P17" s="5">
        <v>41.88</v>
      </c>
      <c r="Q17" s="5" t="s">
        <v>30</v>
      </c>
      <c r="R17" s="5" t="s">
        <v>253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6"/>
      <c r="AD17" s="5"/>
      <c r="AE17" s="6"/>
      <c r="AF17" s="5"/>
      <c r="AG17" s="6"/>
      <c r="AH17" s="5"/>
      <c r="AI17" s="6"/>
      <c r="AJ17" s="5"/>
      <c r="AK17" s="6"/>
      <c r="AL17" s="85"/>
      <c r="AM17" s="24"/>
      <c r="AN17" s="24"/>
      <c r="AO17" s="24"/>
      <c r="AP17" s="24"/>
      <c r="AQ17" s="24"/>
      <c r="AR17" s="24"/>
      <c r="AS17" s="24"/>
      <c r="AT17" s="24"/>
      <c r="AU17" s="24"/>
      <c r="AV17" s="24"/>
    </row>
    <row r="18" spans="1:48" s="8" customFormat="1">
      <c r="A18" s="2">
        <v>16</v>
      </c>
      <c r="B18" s="61" t="s">
        <v>80</v>
      </c>
      <c r="C18" s="61" t="s">
        <v>174</v>
      </c>
      <c r="D18" s="79" t="s">
        <v>180</v>
      </c>
      <c r="E18" s="9">
        <v>4</v>
      </c>
      <c r="F18" s="45">
        <f>SUM(H18:AM18)-(N18+0)</f>
        <v>211.23999999999995</v>
      </c>
      <c r="G18" s="47">
        <f t="shared" si="0"/>
        <v>52.809999999999988</v>
      </c>
      <c r="H18" s="12">
        <v>49.74</v>
      </c>
      <c r="I18" s="12" t="s">
        <v>181</v>
      </c>
      <c r="J18" s="12">
        <v>57.39</v>
      </c>
      <c r="K18" s="12" t="s">
        <v>181</v>
      </c>
      <c r="L18" s="4"/>
      <c r="M18" s="4"/>
      <c r="N18" s="74">
        <v>36.14</v>
      </c>
      <c r="O18" s="98" t="s">
        <v>181</v>
      </c>
      <c r="P18" s="13">
        <v>50.32</v>
      </c>
      <c r="Q18" s="24" t="s">
        <v>44</v>
      </c>
      <c r="R18" s="24">
        <v>53.79</v>
      </c>
      <c r="S18" s="24" t="s">
        <v>181</v>
      </c>
      <c r="T18" s="24"/>
      <c r="U18" s="24"/>
      <c r="V18" s="24"/>
      <c r="W18" s="24"/>
      <c r="X18" s="13"/>
      <c r="Y18" s="24"/>
      <c r="Z18" s="13"/>
      <c r="AA18" s="24"/>
      <c r="AB18" s="24"/>
      <c r="AC18" s="24"/>
      <c r="AD18" s="13"/>
      <c r="AE18" s="24"/>
      <c r="AF18" s="13"/>
      <c r="AG18" s="24"/>
      <c r="AH18" s="13"/>
      <c r="AI18" s="24"/>
      <c r="AJ18" s="13"/>
      <c r="AK18" s="24"/>
      <c r="AL18" s="85"/>
      <c r="AM18" s="24"/>
      <c r="AN18" s="24"/>
      <c r="AO18" s="24"/>
      <c r="AP18" s="24"/>
      <c r="AQ18" s="24"/>
      <c r="AR18" s="24"/>
      <c r="AS18" s="24"/>
      <c r="AT18" s="24"/>
      <c r="AU18" s="24"/>
      <c r="AV18" s="24"/>
    </row>
    <row r="19" spans="1:48" s="8" customFormat="1">
      <c r="A19" s="2">
        <v>17</v>
      </c>
      <c r="B19" s="61" t="s">
        <v>68</v>
      </c>
      <c r="C19" s="61" t="s">
        <v>69</v>
      </c>
      <c r="D19" s="79" t="s">
        <v>57</v>
      </c>
      <c r="E19" s="9">
        <v>5</v>
      </c>
      <c r="F19" s="45">
        <f>SUM(H19:AM19)-(0+0)</f>
        <v>201.44</v>
      </c>
      <c r="G19" s="47">
        <f t="shared" si="0"/>
        <v>40.287999999999997</v>
      </c>
      <c r="H19" s="5">
        <v>37.5</v>
      </c>
      <c r="I19" s="5" t="s">
        <v>60</v>
      </c>
      <c r="J19" s="5"/>
      <c r="K19" s="5"/>
      <c r="L19" s="5">
        <v>42.9</v>
      </c>
      <c r="M19" s="5" t="s">
        <v>60</v>
      </c>
      <c r="N19" s="5">
        <v>42.92</v>
      </c>
      <c r="O19" s="5" t="s">
        <v>58</v>
      </c>
      <c r="P19" s="5">
        <v>38.31</v>
      </c>
      <c r="Q19" s="5" t="s">
        <v>58</v>
      </c>
      <c r="R19" s="5">
        <v>39.81</v>
      </c>
      <c r="S19" s="5" t="s">
        <v>58</v>
      </c>
      <c r="T19" s="5"/>
      <c r="U19" s="5"/>
      <c r="V19" s="5"/>
      <c r="W19" s="5"/>
      <c r="X19" s="5"/>
      <c r="Y19" s="5"/>
      <c r="Z19" s="5"/>
      <c r="AA19" s="5"/>
      <c r="AB19" s="5"/>
      <c r="AC19" s="6"/>
      <c r="AD19" s="5"/>
      <c r="AE19" s="6"/>
      <c r="AF19" s="5"/>
      <c r="AG19" s="6"/>
      <c r="AH19" s="5"/>
      <c r="AI19" s="6"/>
      <c r="AJ19" s="5"/>
      <c r="AK19" s="6"/>
      <c r="AL19" s="85"/>
      <c r="AM19" s="24"/>
      <c r="AN19" s="24"/>
      <c r="AO19" s="24"/>
      <c r="AP19" s="24"/>
      <c r="AQ19" s="24"/>
      <c r="AR19" s="24"/>
      <c r="AS19" s="24"/>
      <c r="AT19" s="24"/>
      <c r="AU19" s="24"/>
      <c r="AV19" s="24"/>
    </row>
    <row r="20" spans="1:48" s="8" customFormat="1">
      <c r="A20" s="2">
        <v>18</v>
      </c>
      <c r="B20" s="61" t="s">
        <v>145</v>
      </c>
      <c r="C20" s="61" t="s">
        <v>146</v>
      </c>
      <c r="D20" s="79" t="s">
        <v>117</v>
      </c>
      <c r="E20" s="24">
        <v>5</v>
      </c>
      <c r="F20" s="45">
        <f>SUM(H20:AM20)-(0+0)</f>
        <v>201.21</v>
      </c>
      <c r="G20" s="47">
        <f t="shared" si="0"/>
        <v>40.242000000000004</v>
      </c>
      <c r="H20" s="5"/>
      <c r="I20" s="5"/>
      <c r="J20" s="5">
        <v>44.6</v>
      </c>
      <c r="K20" s="5" t="s">
        <v>116</v>
      </c>
      <c r="L20" s="5">
        <v>42.9</v>
      </c>
      <c r="M20" s="5" t="s">
        <v>116</v>
      </c>
      <c r="N20" s="5">
        <v>36.46</v>
      </c>
      <c r="O20" s="5" t="s">
        <v>255</v>
      </c>
      <c r="P20" s="13">
        <v>41.37</v>
      </c>
      <c r="Q20" s="24" t="s">
        <v>255</v>
      </c>
      <c r="R20" s="13">
        <v>35.880000000000003</v>
      </c>
      <c r="S20" s="24" t="s">
        <v>255</v>
      </c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86"/>
      <c r="AM20" s="24"/>
      <c r="AN20" s="24"/>
      <c r="AO20" s="24"/>
      <c r="AP20" s="24"/>
      <c r="AQ20" s="24"/>
      <c r="AR20" s="24"/>
      <c r="AS20" s="24"/>
      <c r="AT20" s="24"/>
      <c r="AU20" s="24"/>
      <c r="AV20" s="24"/>
    </row>
    <row r="21" spans="1:48" s="8" customFormat="1">
      <c r="A21" s="2">
        <v>19</v>
      </c>
      <c r="B21" s="61" t="s">
        <v>39</v>
      </c>
      <c r="C21" s="61" t="s">
        <v>66</v>
      </c>
      <c r="D21" s="79" t="s">
        <v>42</v>
      </c>
      <c r="E21" s="24">
        <v>5</v>
      </c>
      <c r="F21" s="45">
        <f>SUM(H21:AM21)-(0+0)</f>
        <v>200.63</v>
      </c>
      <c r="G21" s="47">
        <f t="shared" si="0"/>
        <v>40.125999999999998</v>
      </c>
      <c r="H21" s="13">
        <v>51.3</v>
      </c>
      <c r="I21" s="5" t="s">
        <v>44</v>
      </c>
      <c r="J21" s="5">
        <v>44.27</v>
      </c>
      <c r="K21" s="5" t="s">
        <v>41</v>
      </c>
      <c r="L21" s="5">
        <v>55.97</v>
      </c>
      <c r="M21" s="5" t="s">
        <v>43</v>
      </c>
      <c r="N21" s="5">
        <v>49.09</v>
      </c>
      <c r="O21" s="5" t="s">
        <v>44</v>
      </c>
      <c r="P21" s="5" t="s">
        <v>253</v>
      </c>
      <c r="Q21" s="5"/>
      <c r="R21" s="5" t="s">
        <v>253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6"/>
      <c r="AD21" s="5"/>
      <c r="AE21" s="6"/>
      <c r="AF21" s="5"/>
      <c r="AG21" s="6"/>
      <c r="AH21" s="5"/>
      <c r="AI21" s="6"/>
      <c r="AJ21" s="6"/>
      <c r="AK21" s="6"/>
      <c r="AL21" s="85"/>
      <c r="AM21" s="24"/>
      <c r="AN21" s="24"/>
      <c r="AO21" s="24"/>
      <c r="AP21" s="24"/>
      <c r="AQ21" s="24"/>
      <c r="AR21" s="24"/>
      <c r="AS21" s="24"/>
      <c r="AT21" s="24"/>
      <c r="AU21" s="24"/>
      <c r="AV21" s="24"/>
    </row>
    <row r="22" spans="1:48" s="8" customFormat="1">
      <c r="A22" s="2">
        <v>20</v>
      </c>
      <c r="B22" s="61" t="s">
        <v>73</v>
      </c>
      <c r="C22" s="61" t="s">
        <v>74</v>
      </c>
      <c r="D22" s="79" t="s">
        <v>37</v>
      </c>
      <c r="E22" s="9">
        <v>4</v>
      </c>
      <c r="F22" s="45">
        <f>SUM(H22:AM22)-(0+0)</f>
        <v>197.47</v>
      </c>
      <c r="G22" s="47">
        <f t="shared" si="0"/>
        <v>49.3675</v>
      </c>
      <c r="H22" s="5">
        <v>56.77</v>
      </c>
      <c r="I22" s="5" t="s">
        <v>76</v>
      </c>
      <c r="J22" s="5">
        <v>46.88</v>
      </c>
      <c r="K22" s="5" t="s">
        <v>76</v>
      </c>
      <c r="L22" s="5">
        <v>46.09</v>
      </c>
      <c r="M22" s="5" t="s">
        <v>239</v>
      </c>
      <c r="N22" s="5" t="s">
        <v>253</v>
      </c>
      <c r="O22" s="5"/>
      <c r="P22" s="5">
        <v>47.73</v>
      </c>
      <c r="Q22" s="5" t="s">
        <v>48</v>
      </c>
      <c r="R22" s="5" t="s">
        <v>253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6"/>
      <c r="AD22" s="5"/>
      <c r="AE22" s="6"/>
      <c r="AF22" s="5"/>
      <c r="AG22" s="6"/>
      <c r="AH22" s="5"/>
      <c r="AI22" s="6"/>
      <c r="AJ22" s="5"/>
      <c r="AK22" s="6"/>
      <c r="AL22" s="85"/>
      <c r="AM22" s="24"/>
      <c r="AN22" s="24"/>
      <c r="AO22" s="24"/>
      <c r="AP22" s="24"/>
      <c r="AQ22" s="24"/>
      <c r="AR22" s="24"/>
      <c r="AS22" s="24"/>
      <c r="AT22" s="24"/>
      <c r="AU22" s="24"/>
      <c r="AV22" s="24"/>
    </row>
    <row r="23" spans="1:48" s="8" customFormat="1">
      <c r="A23" s="2">
        <v>21</v>
      </c>
      <c r="B23" s="61" t="s">
        <v>98</v>
      </c>
      <c r="C23" s="61" t="s">
        <v>99</v>
      </c>
      <c r="D23" s="79" t="s">
        <v>50</v>
      </c>
      <c r="E23" s="9">
        <v>4</v>
      </c>
      <c r="F23" s="45">
        <f>SUM(H23:AM23)-(J23+0)</f>
        <v>193.85999999999999</v>
      </c>
      <c r="G23" s="47">
        <f t="shared" si="0"/>
        <v>48.464999999999996</v>
      </c>
      <c r="H23" s="5">
        <v>51.56</v>
      </c>
      <c r="I23" s="5" t="s">
        <v>87</v>
      </c>
      <c r="J23" s="74">
        <v>47.4</v>
      </c>
      <c r="K23" s="74" t="s">
        <v>87</v>
      </c>
      <c r="L23" s="5">
        <v>47.44</v>
      </c>
      <c r="M23" s="5" t="s">
        <v>87</v>
      </c>
      <c r="N23" s="5">
        <v>46.88</v>
      </c>
      <c r="O23" s="5" t="s">
        <v>87</v>
      </c>
      <c r="P23" s="5"/>
      <c r="Q23" s="5"/>
      <c r="R23" s="5">
        <v>47.98</v>
      </c>
      <c r="S23" s="5" t="s">
        <v>248</v>
      </c>
      <c r="T23" s="5"/>
      <c r="U23" s="5"/>
      <c r="V23" s="5"/>
      <c r="W23" s="5"/>
      <c r="X23" s="5"/>
      <c r="Y23" s="5"/>
      <c r="Z23" s="5"/>
      <c r="AA23" s="5"/>
      <c r="AB23" s="5"/>
      <c r="AC23" s="6"/>
      <c r="AD23" s="5"/>
      <c r="AE23" s="6"/>
      <c r="AF23" s="5"/>
      <c r="AG23" s="6"/>
      <c r="AH23" s="5"/>
      <c r="AI23" s="6"/>
      <c r="AJ23" s="5"/>
      <c r="AK23" s="6"/>
      <c r="AL23" s="85"/>
      <c r="AM23" s="24"/>
      <c r="AN23" s="24"/>
      <c r="AO23" s="24"/>
      <c r="AP23" s="24"/>
      <c r="AQ23" s="24"/>
      <c r="AR23" s="24"/>
      <c r="AS23" s="24"/>
      <c r="AT23" s="24"/>
      <c r="AU23" s="24"/>
      <c r="AV23" s="24"/>
    </row>
    <row r="24" spans="1:48" s="8" customFormat="1">
      <c r="A24" s="2">
        <v>22</v>
      </c>
      <c r="B24" s="49" t="s">
        <v>226</v>
      </c>
      <c r="C24" s="49" t="s">
        <v>154</v>
      </c>
      <c r="D24" s="24" t="s">
        <v>239</v>
      </c>
      <c r="E24" s="24">
        <v>4</v>
      </c>
      <c r="F24" s="45">
        <f>SUM(H24:AM24)-(N24+R24)</f>
        <v>190.36</v>
      </c>
      <c r="G24" s="47">
        <f t="shared" si="0"/>
        <v>47.59</v>
      </c>
      <c r="H24" s="13">
        <v>54.69</v>
      </c>
      <c r="I24" s="24" t="s">
        <v>91</v>
      </c>
      <c r="J24" s="13">
        <v>39.58</v>
      </c>
      <c r="K24" s="24" t="s">
        <v>91</v>
      </c>
      <c r="L24" s="13">
        <v>46.09</v>
      </c>
      <c r="M24" s="24" t="s">
        <v>37</v>
      </c>
      <c r="N24" s="76">
        <v>36.04</v>
      </c>
      <c r="O24" s="75" t="s">
        <v>91</v>
      </c>
      <c r="P24" s="5">
        <v>50</v>
      </c>
      <c r="Q24" s="5" t="s">
        <v>91</v>
      </c>
      <c r="R24" s="74">
        <v>38.659999999999997</v>
      </c>
      <c r="S24" s="74" t="s">
        <v>91</v>
      </c>
      <c r="T24" s="5"/>
      <c r="U24" s="5"/>
      <c r="V24" s="5"/>
      <c r="W24" s="5"/>
      <c r="X24" s="5"/>
      <c r="Y24" s="5"/>
      <c r="Z24" s="5"/>
      <c r="AA24" s="5"/>
      <c r="AB24" s="5"/>
      <c r="AC24" s="6"/>
      <c r="AD24" s="5"/>
      <c r="AE24" s="6"/>
      <c r="AF24" s="5"/>
      <c r="AG24" s="6"/>
      <c r="AH24" s="5"/>
      <c r="AI24" s="6"/>
      <c r="AJ24" s="5"/>
      <c r="AK24" s="6"/>
      <c r="AL24" s="85"/>
      <c r="AM24" s="24"/>
      <c r="AN24" s="24"/>
      <c r="AO24" s="24"/>
      <c r="AP24" s="24"/>
      <c r="AQ24" s="24"/>
      <c r="AR24" s="24"/>
      <c r="AS24" s="24"/>
      <c r="AT24" s="24"/>
      <c r="AU24" s="24"/>
      <c r="AV24" s="24"/>
    </row>
    <row r="25" spans="1:48" s="8" customFormat="1">
      <c r="A25" s="2">
        <v>23</v>
      </c>
      <c r="B25" s="61" t="s">
        <v>105</v>
      </c>
      <c r="C25" s="61" t="s">
        <v>174</v>
      </c>
      <c r="D25" s="79" t="s">
        <v>173</v>
      </c>
      <c r="E25" s="9">
        <v>3</v>
      </c>
      <c r="F25" s="45">
        <f>SUM(H25:AM25)-(H25+0)</f>
        <v>185.20000000000002</v>
      </c>
      <c r="G25" s="47">
        <f t="shared" si="0"/>
        <v>61.733333333333341</v>
      </c>
      <c r="H25" s="74">
        <v>58.07</v>
      </c>
      <c r="I25" s="74" t="s">
        <v>172</v>
      </c>
      <c r="J25" s="5">
        <v>65.06</v>
      </c>
      <c r="K25" s="5" t="s">
        <v>172</v>
      </c>
      <c r="L25" s="5">
        <v>60.42</v>
      </c>
      <c r="M25" s="5" t="s">
        <v>172</v>
      </c>
      <c r="N25" s="5" t="s">
        <v>253</v>
      </c>
      <c r="O25" s="5"/>
      <c r="P25" s="16"/>
      <c r="Q25" s="16"/>
      <c r="R25" s="5">
        <v>59.72</v>
      </c>
      <c r="S25" s="5" t="s">
        <v>172</v>
      </c>
      <c r="T25" s="5"/>
      <c r="U25" s="5"/>
      <c r="V25" s="5"/>
      <c r="W25" s="5"/>
      <c r="X25" s="5"/>
      <c r="Y25" s="5"/>
      <c r="Z25" s="5"/>
      <c r="AA25" s="5"/>
      <c r="AB25" s="5"/>
      <c r="AC25" s="6"/>
      <c r="AD25" s="5"/>
      <c r="AE25" s="6"/>
      <c r="AF25" s="5"/>
      <c r="AG25" s="6"/>
      <c r="AH25" s="5"/>
      <c r="AI25" s="6"/>
      <c r="AJ25" s="5"/>
      <c r="AK25" s="6"/>
      <c r="AL25" s="85"/>
      <c r="AM25" s="24"/>
      <c r="AN25" s="24"/>
      <c r="AO25" s="24"/>
      <c r="AP25" s="24"/>
      <c r="AQ25" s="24"/>
      <c r="AR25" s="24"/>
      <c r="AS25" s="24"/>
      <c r="AT25" s="24"/>
      <c r="AU25" s="24"/>
      <c r="AV25" s="24"/>
    </row>
    <row r="26" spans="1:48" s="8" customFormat="1">
      <c r="A26" s="2">
        <v>24</v>
      </c>
      <c r="B26" s="61" t="s">
        <v>124</v>
      </c>
      <c r="C26" s="61" t="s">
        <v>125</v>
      </c>
      <c r="D26" s="79" t="s">
        <v>87</v>
      </c>
      <c r="E26" s="9">
        <v>4</v>
      </c>
      <c r="F26" s="45">
        <f>SUM(H26:AM26)-(J26+0)</f>
        <v>184.54</v>
      </c>
      <c r="G26" s="47">
        <f t="shared" si="0"/>
        <v>46.134999999999998</v>
      </c>
      <c r="H26" s="5">
        <v>51.56</v>
      </c>
      <c r="I26" s="5" t="s">
        <v>50</v>
      </c>
      <c r="J26" s="74">
        <v>47.4</v>
      </c>
      <c r="K26" s="74" t="s">
        <v>50</v>
      </c>
      <c r="L26" s="5">
        <v>47.44</v>
      </c>
      <c r="M26" s="5" t="s">
        <v>50</v>
      </c>
      <c r="N26" s="5">
        <v>46.88</v>
      </c>
      <c r="O26" s="5" t="s">
        <v>50</v>
      </c>
      <c r="P26" s="5"/>
      <c r="Q26" s="5"/>
      <c r="R26" s="5">
        <v>38.659999999999997</v>
      </c>
      <c r="S26" s="5" t="s">
        <v>245</v>
      </c>
      <c r="T26" s="5"/>
      <c r="U26" s="5"/>
      <c r="V26" s="5"/>
      <c r="W26" s="5"/>
      <c r="X26" s="5"/>
      <c r="Y26" s="5"/>
      <c r="Z26" s="5"/>
      <c r="AA26" s="5"/>
      <c r="AB26" s="5"/>
      <c r="AC26" s="6"/>
      <c r="AD26" s="5"/>
      <c r="AE26" s="6"/>
      <c r="AF26" s="5"/>
      <c r="AG26" s="6"/>
      <c r="AH26" s="5"/>
      <c r="AI26" s="6"/>
      <c r="AJ26" s="5"/>
      <c r="AK26" s="6"/>
      <c r="AL26" s="85"/>
      <c r="AM26" s="24"/>
      <c r="AN26" s="24"/>
      <c r="AO26" s="24"/>
      <c r="AP26" s="24"/>
      <c r="AQ26" s="24"/>
      <c r="AR26" s="24"/>
      <c r="AS26" s="24"/>
      <c r="AT26" s="24"/>
      <c r="AU26" s="24"/>
      <c r="AV26" s="24"/>
    </row>
    <row r="27" spans="1:48" s="8" customFormat="1">
      <c r="A27" s="2">
        <v>25</v>
      </c>
      <c r="B27" s="58" t="s">
        <v>78</v>
      </c>
      <c r="C27" s="58" t="s">
        <v>203</v>
      </c>
      <c r="D27" s="2" t="s">
        <v>82</v>
      </c>
      <c r="E27" s="24">
        <v>3</v>
      </c>
      <c r="F27" s="45">
        <f>SUM(H27:AM27)-(0+0)</f>
        <v>179.72</v>
      </c>
      <c r="G27" s="47">
        <f t="shared" si="0"/>
        <v>59.906666666666666</v>
      </c>
      <c r="H27" s="5"/>
      <c r="I27" s="5"/>
      <c r="J27" s="5"/>
      <c r="K27" s="5"/>
      <c r="L27" s="5">
        <v>66.48</v>
      </c>
      <c r="M27" s="5" t="s">
        <v>251</v>
      </c>
      <c r="N27" s="5">
        <v>62.05</v>
      </c>
      <c r="O27" s="5" t="s">
        <v>172</v>
      </c>
      <c r="P27" s="13">
        <v>51.19</v>
      </c>
      <c r="Q27" s="24" t="s">
        <v>172</v>
      </c>
      <c r="R27" s="24" t="s">
        <v>253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86"/>
      <c r="AM27" s="24"/>
      <c r="AN27" s="24"/>
      <c r="AO27" s="24"/>
      <c r="AP27" s="24"/>
      <c r="AQ27" s="24"/>
      <c r="AR27" s="24"/>
      <c r="AS27" s="24"/>
      <c r="AT27" s="24"/>
      <c r="AU27" s="24"/>
      <c r="AV27" s="24"/>
    </row>
    <row r="28" spans="1:48" s="8" customFormat="1">
      <c r="A28" s="2">
        <v>26</v>
      </c>
      <c r="B28" s="61" t="s">
        <v>84</v>
      </c>
      <c r="C28" s="61" t="s">
        <v>85</v>
      </c>
      <c r="D28" s="79" t="s">
        <v>60</v>
      </c>
      <c r="E28" s="9">
        <v>4</v>
      </c>
      <c r="F28" s="45">
        <f>SUM(H28:AM28)-(0+0)</f>
        <v>174.32</v>
      </c>
      <c r="G28" s="47">
        <f t="shared" si="0"/>
        <v>43.58</v>
      </c>
      <c r="H28" s="5">
        <v>37.5</v>
      </c>
      <c r="I28" s="5" t="s">
        <v>57</v>
      </c>
      <c r="J28" s="5"/>
      <c r="K28" s="5"/>
      <c r="L28" s="5">
        <v>42.9</v>
      </c>
      <c r="M28" s="5" t="s">
        <v>57</v>
      </c>
      <c r="N28" s="5">
        <v>43.41</v>
      </c>
      <c r="O28" s="5" t="s">
        <v>88</v>
      </c>
      <c r="P28" s="5" t="s">
        <v>253</v>
      </c>
      <c r="Q28" s="5"/>
      <c r="R28" s="5">
        <v>50.51</v>
      </c>
      <c r="S28" s="5" t="s">
        <v>88</v>
      </c>
      <c r="T28" s="5"/>
      <c r="U28" s="5"/>
      <c r="V28" s="5"/>
      <c r="W28" s="5"/>
      <c r="X28" s="5"/>
      <c r="Y28" s="5"/>
      <c r="Z28" s="5"/>
      <c r="AA28" s="5"/>
      <c r="AB28" s="5"/>
      <c r="AC28" s="6"/>
      <c r="AD28" s="5"/>
      <c r="AE28" s="6"/>
      <c r="AF28" s="5"/>
      <c r="AG28" s="6"/>
      <c r="AH28" s="5"/>
      <c r="AI28" s="6"/>
      <c r="AJ28" s="5"/>
      <c r="AK28" s="6"/>
      <c r="AL28" s="85"/>
      <c r="AM28" s="24"/>
      <c r="AN28" s="24"/>
      <c r="AO28" s="24"/>
      <c r="AP28" s="24"/>
      <c r="AQ28" s="24"/>
      <c r="AR28" s="24"/>
      <c r="AS28" s="24"/>
      <c r="AT28" s="24"/>
      <c r="AU28" s="24"/>
      <c r="AV28" s="24"/>
    </row>
    <row r="29" spans="1:48" s="8" customFormat="1">
      <c r="A29" s="2">
        <v>27</v>
      </c>
      <c r="B29" s="61" t="s">
        <v>140</v>
      </c>
      <c r="C29" s="61" t="s">
        <v>161</v>
      </c>
      <c r="D29" s="79" t="s">
        <v>83</v>
      </c>
      <c r="E29" s="24">
        <v>3</v>
      </c>
      <c r="F29" s="45">
        <f>SUM(H29:AM29)-(0+0)</f>
        <v>166.93</v>
      </c>
      <c r="G29" s="47">
        <f t="shared" si="0"/>
        <v>55.643333333333338</v>
      </c>
      <c r="H29" s="12">
        <v>48.96</v>
      </c>
      <c r="I29" s="12" t="s">
        <v>48</v>
      </c>
      <c r="J29" s="5">
        <v>55.47</v>
      </c>
      <c r="K29" s="5" t="s">
        <v>48</v>
      </c>
      <c r="L29" s="5"/>
      <c r="M29" s="5"/>
      <c r="N29" s="5">
        <v>62.5</v>
      </c>
      <c r="O29" s="5" t="s">
        <v>43</v>
      </c>
      <c r="P29" s="5"/>
      <c r="Q29" s="5"/>
      <c r="R29" s="5" t="s">
        <v>253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5"/>
      <c r="AE29" s="6"/>
      <c r="AF29" s="5"/>
      <c r="AG29" s="6"/>
      <c r="AH29" s="5"/>
      <c r="AI29" s="6"/>
      <c r="AJ29" s="5"/>
      <c r="AK29" s="6"/>
      <c r="AL29" s="85"/>
      <c r="AM29" s="24"/>
      <c r="AN29" s="24"/>
      <c r="AO29" s="24"/>
      <c r="AP29" s="24"/>
      <c r="AQ29" s="24"/>
      <c r="AR29" s="24"/>
      <c r="AS29" s="24"/>
      <c r="AT29" s="24"/>
      <c r="AU29" s="24"/>
      <c r="AV29" s="24"/>
    </row>
    <row r="30" spans="1:48" s="8" customFormat="1">
      <c r="A30" s="2">
        <v>28</v>
      </c>
      <c r="B30" s="61" t="s">
        <v>182</v>
      </c>
      <c r="C30" s="61" t="s">
        <v>183</v>
      </c>
      <c r="D30" s="79" t="s">
        <v>181</v>
      </c>
      <c r="E30" s="9">
        <v>3</v>
      </c>
      <c r="F30" s="45">
        <f>SUM(H30:AM30)-(N30+0)</f>
        <v>160.91999999999996</v>
      </c>
      <c r="G30" s="47">
        <f t="shared" si="0"/>
        <v>53.639999999999986</v>
      </c>
      <c r="H30" s="5">
        <v>49.74</v>
      </c>
      <c r="I30" s="5" t="s">
        <v>180</v>
      </c>
      <c r="J30" s="5">
        <v>57.39</v>
      </c>
      <c r="K30" s="5" t="s">
        <v>180</v>
      </c>
      <c r="L30" s="5"/>
      <c r="M30" s="5"/>
      <c r="N30" s="74">
        <v>36.14</v>
      </c>
      <c r="O30" s="74" t="s">
        <v>180</v>
      </c>
      <c r="P30" s="5"/>
      <c r="Q30" s="5"/>
      <c r="R30" s="5">
        <v>53.79</v>
      </c>
      <c r="S30" s="5" t="s">
        <v>180</v>
      </c>
      <c r="T30" s="5"/>
      <c r="U30" s="5"/>
      <c r="V30" s="5"/>
      <c r="W30" s="5"/>
      <c r="X30" s="5"/>
      <c r="Y30" s="5"/>
      <c r="Z30" s="5"/>
      <c r="AA30" s="5"/>
      <c r="AB30" s="5"/>
      <c r="AC30" s="6"/>
      <c r="AD30" s="5"/>
      <c r="AE30" s="6"/>
      <c r="AF30" s="5"/>
      <c r="AG30" s="6"/>
      <c r="AH30" s="5"/>
      <c r="AI30" s="6"/>
      <c r="AJ30" s="5"/>
      <c r="AK30" s="6"/>
      <c r="AL30" s="85"/>
      <c r="AM30" s="24"/>
      <c r="AN30" s="24"/>
      <c r="AO30" s="24"/>
      <c r="AP30" s="24"/>
      <c r="AQ30" s="24"/>
      <c r="AR30" s="24"/>
      <c r="AS30" s="24"/>
      <c r="AT30" s="24"/>
      <c r="AU30" s="24"/>
      <c r="AV30" s="24"/>
    </row>
    <row r="31" spans="1:48" s="8" customFormat="1">
      <c r="A31" s="2">
        <v>29</v>
      </c>
      <c r="B31" s="61" t="s">
        <v>78</v>
      </c>
      <c r="C31" s="61" t="s">
        <v>79</v>
      </c>
      <c r="D31" s="79" t="s">
        <v>51</v>
      </c>
      <c r="E31" s="9">
        <v>3</v>
      </c>
      <c r="F31" s="45">
        <f>SUM(H31:AM31)-(N31+0)</f>
        <v>154.36000000000001</v>
      </c>
      <c r="G31" s="47">
        <f t="shared" si="0"/>
        <v>51.45333333333334</v>
      </c>
      <c r="H31" s="5">
        <v>52.6</v>
      </c>
      <c r="I31" s="5" t="s">
        <v>55</v>
      </c>
      <c r="J31" s="5"/>
      <c r="K31" s="5"/>
      <c r="L31" s="5">
        <v>45.45</v>
      </c>
      <c r="M31" s="5" t="s">
        <v>55</v>
      </c>
      <c r="N31" s="74">
        <v>40</v>
      </c>
      <c r="O31" s="74" t="s">
        <v>55</v>
      </c>
      <c r="P31" s="5"/>
      <c r="Q31" s="5"/>
      <c r="R31" s="5">
        <v>56.31</v>
      </c>
      <c r="S31" s="5" t="s">
        <v>55</v>
      </c>
      <c r="T31" s="5"/>
      <c r="U31" s="5"/>
      <c r="V31" s="5"/>
      <c r="W31" s="5"/>
      <c r="X31" s="5"/>
      <c r="Y31" s="5"/>
      <c r="Z31" s="5"/>
      <c r="AA31" s="5"/>
      <c r="AB31" s="5"/>
      <c r="AC31" s="6"/>
      <c r="AD31" s="5"/>
      <c r="AE31" s="6"/>
      <c r="AF31" s="5"/>
      <c r="AG31" s="6"/>
      <c r="AH31" s="5"/>
      <c r="AI31" s="6"/>
      <c r="AJ31" s="5"/>
      <c r="AK31" s="6"/>
      <c r="AL31" s="85"/>
      <c r="AM31" s="24"/>
      <c r="AN31" s="24"/>
      <c r="AO31" s="24"/>
      <c r="AP31" s="24"/>
      <c r="AQ31" s="24"/>
      <c r="AR31" s="24"/>
      <c r="AS31" s="24"/>
      <c r="AT31" s="24"/>
      <c r="AU31" s="24"/>
      <c r="AV31" s="24"/>
    </row>
    <row r="32" spans="1:48" s="8" customFormat="1">
      <c r="A32" s="2">
        <v>30</v>
      </c>
      <c r="B32" s="61" t="s">
        <v>185</v>
      </c>
      <c r="C32" s="61" t="s">
        <v>188</v>
      </c>
      <c r="D32" s="79" t="s">
        <v>187</v>
      </c>
      <c r="E32" s="9">
        <v>3</v>
      </c>
      <c r="F32" s="45">
        <f>SUM(H32:AM32)-(L32+N32)</f>
        <v>153.87</v>
      </c>
      <c r="G32" s="47">
        <f t="shared" si="0"/>
        <v>51.29</v>
      </c>
      <c r="H32" s="5"/>
      <c r="I32" s="5"/>
      <c r="J32" s="5">
        <v>46.09</v>
      </c>
      <c r="K32" s="5" t="s">
        <v>186</v>
      </c>
      <c r="L32" s="74">
        <v>42.19</v>
      </c>
      <c r="M32" s="74" t="s">
        <v>186</v>
      </c>
      <c r="N32" s="74">
        <v>43.18</v>
      </c>
      <c r="O32" s="74" t="s">
        <v>186</v>
      </c>
      <c r="P32" s="5">
        <v>52.98</v>
      </c>
      <c r="Q32" s="5" t="s">
        <v>186</v>
      </c>
      <c r="R32" s="5">
        <v>54.8</v>
      </c>
      <c r="S32" s="5" t="s">
        <v>187</v>
      </c>
      <c r="T32" s="5"/>
      <c r="U32" s="5"/>
      <c r="V32" s="5"/>
      <c r="W32" s="5"/>
      <c r="X32" s="5"/>
      <c r="Y32" s="5"/>
      <c r="Z32" s="5"/>
      <c r="AA32" s="5"/>
      <c r="AB32" s="5"/>
      <c r="AC32" s="6"/>
      <c r="AD32" s="5"/>
      <c r="AE32" s="6"/>
      <c r="AF32" s="5"/>
      <c r="AG32" s="6"/>
      <c r="AH32" s="5"/>
      <c r="AI32" s="6"/>
      <c r="AJ32" s="5"/>
      <c r="AK32" s="6"/>
      <c r="AL32" s="85"/>
      <c r="AM32" s="24"/>
      <c r="AN32" s="24"/>
      <c r="AO32" s="24"/>
      <c r="AP32" s="24"/>
      <c r="AQ32" s="24"/>
      <c r="AR32" s="24"/>
      <c r="AS32" s="24"/>
      <c r="AT32" s="24"/>
      <c r="AU32" s="24"/>
      <c r="AV32" s="24"/>
    </row>
    <row r="33" spans="1:48" s="8" customFormat="1">
      <c r="A33" s="2"/>
      <c r="B33" s="61" t="s">
        <v>185</v>
      </c>
      <c r="C33" s="61" t="s">
        <v>97</v>
      </c>
      <c r="D33" s="79" t="s">
        <v>186</v>
      </c>
      <c r="E33" s="24">
        <v>3</v>
      </c>
      <c r="F33" s="45">
        <f>SUM(H33:AM33)-(L33+N33)</f>
        <v>153.87</v>
      </c>
      <c r="G33" s="47">
        <f t="shared" si="0"/>
        <v>51.29</v>
      </c>
      <c r="H33" s="5"/>
      <c r="I33" s="5"/>
      <c r="J33" s="5">
        <v>46.09</v>
      </c>
      <c r="K33" s="5" t="s">
        <v>187</v>
      </c>
      <c r="L33" s="74">
        <v>42.19</v>
      </c>
      <c r="M33" s="74" t="s">
        <v>187</v>
      </c>
      <c r="N33" s="74">
        <v>43.18</v>
      </c>
      <c r="O33" s="74" t="s">
        <v>187</v>
      </c>
      <c r="P33" s="12">
        <v>52.98</v>
      </c>
      <c r="Q33" s="4" t="s">
        <v>187</v>
      </c>
      <c r="R33" s="12">
        <v>54.8</v>
      </c>
      <c r="S33" s="4" t="s">
        <v>186</v>
      </c>
      <c r="T33" s="12"/>
      <c r="U33" s="4"/>
      <c r="V33" s="12"/>
      <c r="W33" s="4"/>
      <c r="X33" s="12"/>
      <c r="Y33" s="4"/>
      <c r="Z33" s="4"/>
      <c r="AA33" s="4"/>
      <c r="AB33" s="12"/>
      <c r="AC33" s="4"/>
      <c r="AD33" s="4"/>
      <c r="AE33" s="4"/>
      <c r="AF33" s="12"/>
      <c r="AG33" s="4"/>
      <c r="AH33" s="12"/>
      <c r="AI33" s="4"/>
      <c r="AJ33" s="12"/>
      <c r="AK33" s="4"/>
      <c r="AL33" s="85"/>
      <c r="AM33" s="24"/>
      <c r="AN33" s="24"/>
      <c r="AO33" s="24"/>
      <c r="AP33" s="24"/>
      <c r="AQ33" s="24"/>
      <c r="AR33" s="24"/>
      <c r="AS33" s="24"/>
      <c r="AT33" s="24"/>
      <c r="AU33" s="24"/>
      <c r="AV33" s="24"/>
    </row>
    <row r="34" spans="1:48" s="8" customFormat="1">
      <c r="A34" s="2">
        <v>32</v>
      </c>
      <c r="B34" s="61" t="s">
        <v>80</v>
      </c>
      <c r="C34" s="61" t="s">
        <v>81</v>
      </c>
      <c r="D34" s="79" t="s">
        <v>48</v>
      </c>
      <c r="E34" s="9">
        <v>3</v>
      </c>
      <c r="F34" s="45">
        <f>SUM(H34:AM34)-(0+0)</f>
        <v>152.16</v>
      </c>
      <c r="G34" s="47">
        <f t="shared" si="0"/>
        <v>50.72</v>
      </c>
      <c r="H34" s="5">
        <v>48.96</v>
      </c>
      <c r="I34" s="5" t="s">
        <v>83</v>
      </c>
      <c r="J34" s="5">
        <v>55.47</v>
      </c>
      <c r="K34" s="5" t="s">
        <v>83</v>
      </c>
      <c r="L34" s="5"/>
      <c r="M34" s="5"/>
      <c r="N34" s="5" t="s">
        <v>253</v>
      </c>
      <c r="O34" s="5"/>
      <c r="P34" s="5">
        <v>47.73</v>
      </c>
      <c r="Q34" s="5" t="s">
        <v>37</v>
      </c>
      <c r="R34" s="5" t="s">
        <v>253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6"/>
      <c r="AD34" s="5"/>
      <c r="AE34" s="6"/>
      <c r="AF34" s="5"/>
      <c r="AG34" s="6"/>
      <c r="AH34" s="5"/>
      <c r="AI34" s="6"/>
      <c r="AJ34" s="5"/>
      <c r="AK34" s="6"/>
      <c r="AL34" s="85"/>
      <c r="AM34" s="24"/>
      <c r="AN34" s="24"/>
      <c r="AO34" s="24"/>
      <c r="AP34" s="24"/>
      <c r="AQ34" s="24"/>
      <c r="AR34" s="24"/>
      <c r="AS34" s="24"/>
      <c r="AT34" s="24"/>
      <c r="AU34" s="24"/>
      <c r="AV34" s="24"/>
    </row>
    <row r="35" spans="1:48">
      <c r="A35" s="2">
        <v>33</v>
      </c>
      <c r="B35" s="61" t="s">
        <v>129</v>
      </c>
      <c r="C35" s="61" t="s">
        <v>130</v>
      </c>
      <c r="D35" s="79" t="s">
        <v>38</v>
      </c>
      <c r="E35" s="9">
        <v>3</v>
      </c>
      <c r="F35" s="45">
        <f>SUM(H35:AM35)-(0+0)</f>
        <v>149.26</v>
      </c>
      <c r="G35" s="47">
        <f t="shared" ref="G35:G66" si="2">F35/E35</f>
        <v>49.75333333333333</v>
      </c>
      <c r="H35" s="24"/>
      <c r="I35" s="24"/>
      <c r="J35" s="24"/>
      <c r="K35" s="24"/>
      <c r="L35" s="24"/>
      <c r="M35" s="24"/>
      <c r="N35" s="13">
        <v>49.38</v>
      </c>
      <c r="O35" s="24" t="s">
        <v>33</v>
      </c>
      <c r="P35" s="5">
        <v>42.56</v>
      </c>
      <c r="Q35" s="5" t="s">
        <v>33</v>
      </c>
      <c r="R35" s="5">
        <v>57.32</v>
      </c>
      <c r="S35" s="5" t="s">
        <v>30</v>
      </c>
      <c r="T35" s="5"/>
      <c r="U35" s="5"/>
      <c r="V35" s="5"/>
      <c r="W35" s="5"/>
      <c r="X35" s="5"/>
      <c r="Y35" s="5"/>
      <c r="Z35" s="5"/>
      <c r="AA35" s="5"/>
      <c r="AB35" s="5"/>
      <c r="AC35" s="6"/>
      <c r="AD35" s="5"/>
      <c r="AE35" s="6"/>
      <c r="AF35" s="5"/>
      <c r="AG35" s="6"/>
      <c r="AH35" s="5"/>
      <c r="AI35" s="6"/>
      <c r="AJ35" s="5"/>
      <c r="AK35" s="6"/>
      <c r="AL35" s="87"/>
      <c r="AM35" s="88"/>
      <c r="AN35" s="88"/>
      <c r="AO35" s="88"/>
      <c r="AP35" s="88"/>
      <c r="AQ35" s="88"/>
      <c r="AR35" s="88"/>
      <c r="AS35" s="88"/>
      <c r="AT35" s="88"/>
      <c r="AU35" s="88"/>
      <c r="AV35" s="88"/>
    </row>
    <row r="36" spans="1:48" s="8" customFormat="1">
      <c r="A36" s="2">
        <v>34</v>
      </c>
      <c r="B36" s="61" t="s">
        <v>162</v>
      </c>
      <c r="C36" s="61" t="s">
        <v>163</v>
      </c>
      <c r="D36" s="79" t="s">
        <v>86</v>
      </c>
      <c r="E36" s="9">
        <v>3</v>
      </c>
      <c r="F36" s="45">
        <f>SUM(H36:AM36)-(L36+J36)</f>
        <v>145.76</v>
      </c>
      <c r="G36" s="47">
        <f t="shared" si="2"/>
        <v>48.586666666666666</v>
      </c>
      <c r="H36" s="5">
        <v>47.66</v>
      </c>
      <c r="I36" s="5" t="s">
        <v>242</v>
      </c>
      <c r="J36" s="74">
        <v>40.630000000000003</v>
      </c>
      <c r="K36" s="74" t="s">
        <v>242</v>
      </c>
      <c r="L36" s="74">
        <v>40.06</v>
      </c>
      <c r="M36" s="74" t="s">
        <v>242</v>
      </c>
      <c r="N36" s="5">
        <v>52.73</v>
      </c>
      <c r="O36" s="5" t="s">
        <v>242</v>
      </c>
      <c r="P36" s="5"/>
      <c r="Q36" s="5"/>
      <c r="R36" s="5">
        <v>45.37</v>
      </c>
      <c r="S36" s="5" t="s">
        <v>242</v>
      </c>
      <c r="T36" s="5"/>
      <c r="U36" s="5"/>
      <c r="V36" s="5"/>
      <c r="W36" s="5"/>
      <c r="X36" s="5"/>
      <c r="Y36" s="5"/>
      <c r="Z36" s="5"/>
      <c r="AA36" s="5"/>
      <c r="AB36" s="5"/>
      <c r="AC36" s="6"/>
      <c r="AD36" s="5"/>
      <c r="AE36" s="6"/>
      <c r="AF36" s="5"/>
      <c r="AG36" s="6"/>
      <c r="AH36" s="5"/>
      <c r="AI36" s="6"/>
      <c r="AJ36" s="5"/>
      <c r="AK36" s="6"/>
      <c r="AL36" s="85"/>
      <c r="AM36" s="24"/>
      <c r="AN36" s="24"/>
      <c r="AO36" s="24"/>
      <c r="AP36" s="24"/>
      <c r="AQ36" s="24"/>
      <c r="AR36" s="24"/>
      <c r="AS36" s="24"/>
      <c r="AT36" s="24"/>
      <c r="AU36" s="24"/>
      <c r="AV36" s="24"/>
    </row>
    <row r="37" spans="1:48" s="8" customFormat="1">
      <c r="A37" s="2"/>
      <c r="B37" s="49" t="s">
        <v>241</v>
      </c>
      <c r="C37" s="49" t="s">
        <v>240</v>
      </c>
      <c r="D37" s="24" t="s">
        <v>242</v>
      </c>
      <c r="E37" s="9">
        <v>3</v>
      </c>
      <c r="F37" s="45">
        <f>SUM(H37:AM37)-(L37+J37)</f>
        <v>145.76</v>
      </c>
      <c r="G37" s="47">
        <f t="shared" si="2"/>
        <v>48.586666666666666</v>
      </c>
      <c r="H37" s="13">
        <v>47.66</v>
      </c>
      <c r="I37" s="24" t="s">
        <v>86</v>
      </c>
      <c r="J37" s="76">
        <v>40.630000000000003</v>
      </c>
      <c r="K37" s="75" t="s">
        <v>86</v>
      </c>
      <c r="L37" s="76">
        <v>40.06</v>
      </c>
      <c r="M37" s="75" t="s">
        <v>86</v>
      </c>
      <c r="N37" s="13">
        <v>52.73</v>
      </c>
      <c r="O37" s="24" t="s">
        <v>86</v>
      </c>
      <c r="P37" s="5"/>
      <c r="Q37" s="5"/>
      <c r="R37" s="5">
        <v>45.37</v>
      </c>
      <c r="S37" s="5" t="s">
        <v>86</v>
      </c>
      <c r="T37" s="5"/>
      <c r="U37" s="5"/>
      <c r="V37" s="5"/>
      <c r="W37" s="5"/>
      <c r="X37" s="5"/>
      <c r="Y37" s="5"/>
      <c r="Z37" s="5"/>
      <c r="AA37" s="5"/>
      <c r="AB37" s="5"/>
      <c r="AC37" s="6"/>
      <c r="AD37" s="5"/>
      <c r="AE37" s="6"/>
      <c r="AF37" s="5"/>
      <c r="AG37" s="6"/>
      <c r="AH37" s="5"/>
      <c r="AI37" s="6"/>
      <c r="AJ37" s="5"/>
      <c r="AK37" s="6"/>
      <c r="AL37" s="85"/>
      <c r="AM37" s="24"/>
      <c r="AN37" s="24"/>
      <c r="AO37" s="24"/>
      <c r="AP37" s="24"/>
      <c r="AQ37" s="24"/>
      <c r="AR37" s="24"/>
      <c r="AS37" s="24"/>
      <c r="AT37" s="24"/>
      <c r="AU37" s="24"/>
      <c r="AV37" s="24"/>
    </row>
    <row r="38" spans="1:48" s="8" customFormat="1">
      <c r="A38" s="2">
        <v>36</v>
      </c>
      <c r="B38" s="61" t="s">
        <v>157</v>
      </c>
      <c r="C38" s="61" t="s">
        <v>158</v>
      </c>
      <c r="D38" s="79" t="s">
        <v>91</v>
      </c>
      <c r="E38" s="9">
        <v>3</v>
      </c>
      <c r="F38" s="45">
        <f>SUM(H38:AM38)-(N38+R38)</f>
        <v>144.27000000000001</v>
      </c>
      <c r="G38" s="47">
        <f t="shared" si="2"/>
        <v>48.09</v>
      </c>
      <c r="H38" s="5">
        <v>54.69</v>
      </c>
      <c r="I38" s="5" t="s">
        <v>239</v>
      </c>
      <c r="J38" s="5">
        <v>39.58</v>
      </c>
      <c r="K38" s="5" t="s">
        <v>239</v>
      </c>
      <c r="L38" s="5"/>
      <c r="M38" s="5"/>
      <c r="N38" s="74">
        <v>36.04</v>
      </c>
      <c r="O38" s="74" t="s">
        <v>239</v>
      </c>
      <c r="P38" s="5">
        <v>50</v>
      </c>
      <c r="Q38" s="5" t="s">
        <v>239</v>
      </c>
      <c r="R38" s="74">
        <v>38.659999999999997</v>
      </c>
      <c r="S38" s="74" t="s">
        <v>239</v>
      </c>
      <c r="T38" s="5"/>
      <c r="U38" s="5"/>
      <c r="V38" s="5"/>
      <c r="W38" s="5"/>
      <c r="X38" s="5"/>
      <c r="Y38" s="5"/>
      <c r="Z38" s="5"/>
      <c r="AA38" s="5"/>
      <c r="AB38" s="5"/>
      <c r="AC38" s="6"/>
      <c r="AD38" s="5"/>
      <c r="AE38" s="6"/>
      <c r="AF38" s="5"/>
      <c r="AG38" s="6"/>
      <c r="AH38" s="5"/>
      <c r="AI38" s="6"/>
      <c r="AJ38" s="5"/>
      <c r="AK38" s="6"/>
      <c r="AL38" s="85"/>
      <c r="AM38" s="24"/>
      <c r="AN38" s="24"/>
      <c r="AO38" s="24"/>
      <c r="AP38" s="24"/>
      <c r="AQ38" s="24"/>
      <c r="AR38" s="24"/>
      <c r="AS38" s="24"/>
      <c r="AT38" s="24"/>
      <c r="AU38" s="24"/>
      <c r="AV38" s="24"/>
    </row>
    <row r="39" spans="1:48" s="8" customFormat="1">
      <c r="A39" s="2">
        <v>37</v>
      </c>
      <c r="B39" s="49" t="s">
        <v>246</v>
      </c>
      <c r="C39" s="49" t="s">
        <v>247</v>
      </c>
      <c r="D39" s="24" t="s">
        <v>248</v>
      </c>
      <c r="E39" s="24">
        <v>3</v>
      </c>
      <c r="F39" s="45">
        <f>SUM(H39:AM39)-(0+0)</f>
        <v>143.81</v>
      </c>
      <c r="G39" s="47">
        <f t="shared" si="2"/>
        <v>47.936666666666667</v>
      </c>
      <c r="H39" s="13">
        <v>46.61</v>
      </c>
      <c r="I39" s="24" t="s">
        <v>245</v>
      </c>
      <c r="J39" s="24"/>
      <c r="K39" s="24"/>
      <c r="L39" s="24">
        <v>49.22</v>
      </c>
      <c r="M39" s="24" t="s">
        <v>245</v>
      </c>
      <c r="N39" s="13" t="s">
        <v>253</v>
      </c>
      <c r="O39" s="24"/>
      <c r="P39" s="5"/>
      <c r="Q39" s="5"/>
      <c r="R39" s="5">
        <v>47.98</v>
      </c>
      <c r="S39" s="5" t="s">
        <v>50</v>
      </c>
      <c r="T39" s="5"/>
      <c r="U39" s="5"/>
      <c r="V39" s="5"/>
      <c r="W39" s="5"/>
      <c r="X39" s="5"/>
      <c r="Y39" s="5"/>
      <c r="Z39" s="5"/>
      <c r="AA39" s="5"/>
      <c r="AB39" s="5"/>
      <c r="AC39" s="6"/>
      <c r="AD39" s="5"/>
      <c r="AE39" s="6"/>
      <c r="AF39" s="5"/>
      <c r="AG39" s="6"/>
      <c r="AH39" s="5"/>
      <c r="AI39" s="6"/>
      <c r="AJ39" s="5"/>
      <c r="AK39" s="6"/>
      <c r="AL39" s="86"/>
      <c r="AM39" s="24"/>
      <c r="AN39" s="24"/>
      <c r="AO39" s="24"/>
      <c r="AP39" s="24"/>
      <c r="AQ39" s="24"/>
      <c r="AR39" s="24"/>
      <c r="AS39" s="24"/>
      <c r="AT39" s="24"/>
      <c r="AU39" s="24"/>
      <c r="AV39" s="24"/>
    </row>
    <row r="40" spans="1:48" s="8" customFormat="1">
      <c r="A40" s="2">
        <v>38</v>
      </c>
      <c r="B40" s="61" t="s">
        <v>89</v>
      </c>
      <c r="C40" s="61" t="s">
        <v>90</v>
      </c>
      <c r="D40" s="79" t="s">
        <v>72</v>
      </c>
      <c r="E40" s="9">
        <v>3</v>
      </c>
      <c r="F40" s="45">
        <f>SUM(H40:AM40)-(L40+P40)</f>
        <v>140.12</v>
      </c>
      <c r="G40" s="47">
        <f t="shared" si="2"/>
        <v>46.706666666666671</v>
      </c>
      <c r="H40" s="12">
        <v>45.83</v>
      </c>
      <c r="I40" s="12" t="s">
        <v>61</v>
      </c>
      <c r="J40" s="5">
        <v>42.9</v>
      </c>
      <c r="K40" s="5" t="s">
        <v>61</v>
      </c>
      <c r="L40" s="74">
        <v>41.93</v>
      </c>
      <c r="M40" s="74" t="s">
        <v>61</v>
      </c>
      <c r="N40" s="5" t="s">
        <v>253</v>
      </c>
      <c r="O40" s="5"/>
      <c r="P40" s="74">
        <v>41.96</v>
      </c>
      <c r="Q40" s="74" t="s">
        <v>61</v>
      </c>
      <c r="R40" s="5">
        <v>51.39</v>
      </c>
      <c r="S40" s="5" t="s">
        <v>61</v>
      </c>
      <c r="T40" s="5"/>
      <c r="U40" s="5"/>
      <c r="V40" s="5"/>
      <c r="W40" s="5"/>
      <c r="X40" s="5"/>
      <c r="Y40" s="5"/>
      <c r="Z40" s="5"/>
      <c r="AA40" s="5"/>
      <c r="AB40" s="5"/>
      <c r="AC40" s="6"/>
      <c r="AD40" s="5"/>
      <c r="AE40" s="6"/>
      <c r="AF40" s="5"/>
      <c r="AG40" s="6"/>
      <c r="AH40" s="5"/>
      <c r="AI40" s="6"/>
      <c r="AJ40" s="5"/>
      <c r="AK40" s="6"/>
      <c r="AL40" s="85"/>
      <c r="AM40" s="24"/>
      <c r="AN40" s="24"/>
      <c r="AO40" s="24"/>
      <c r="AP40" s="24"/>
      <c r="AQ40" s="24"/>
      <c r="AR40" s="24"/>
      <c r="AS40" s="24"/>
      <c r="AT40" s="24"/>
      <c r="AU40" s="24"/>
      <c r="AV40" s="24"/>
    </row>
    <row r="41" spans="1:48" s="8" customFormat="1">
      <c r="A41" s="2"/>
      <c r="B41" s="61" t="s">
        <v>94</v>
      </c>
      <c r="C41" s="61" t="s">
        <v>95</v>
      </c>
      <c r="D41" s="79" t="s">
        <v>61</v>
      </c>
      <c r="E41" s="9">
        <v>3</v>
      </c>
      <c r="F41" s="45">
        <f>SUM(H41:AM41)-(L41+P41)</f>
        <v>140.12</v>
      </c>
      <c r="G41" s="47">
        <f t="shared" si="2"/>
        <v>46.706666666666671</v>
      </c>
      <c r="H41" s="12">
        <v>45.83</v>
      </c>
      <c r="I41" s="12" t="s">
        <v>72</v>
      </c>
      <c r="J41" s="5">
        <v>42.9</v>
      </c>
      <c r="K41" s="5" t="s">
        <v>72</v>
      </c>
      <c r="L41" s="74">
        <v>41.93</v>
      </c>
      <c r="M41" s="74" t="s">
        <v>72</v>
      </c>
      <c r="N41" s="5" t="s">
        <v>253</v>
      </c>
      <c r="O41" s="5"/>
      <c r="P41" s="74">
        <v>41.96</v>
      </c>
      <c r="Q41" s="74" t="s">
        <v>72</v>
      </c>
      <c r="R41" s="5">
        <v>51.39</v>
      </c>
      <c r="S41" s="5" t="s">
        <v>72</v>
      </c>
      <c r="T41" s="5"/>
      <c r="U41" s="5"/>
      <c r="V41" s="5"/>
      <c r="W41" s="5"/>
      <c r="X41" s="5"/>
      <c r="Y41" s="5"/>
      <c r="Z41" s="5"/>
      <c r="AA41" s="5"/>
      <c r="AB41" s="5"/>
      <c r="AC41" s="6"/>
      <c r="AD41" s="5"/>
      <c r="AE41" s="6"/>
      <c r="AF41" s="5"/>
      <c r="AG41" s="6"/>
      <c r="AH41" s="5"/>
      <c r="AI41" s="6"/>
      <c r="AJ41" s="5"/>
      <c r="AK41" s="6"/>
      <c r="AL41" s="85"/>
      <c r="AM41" s="24"/>
      <c r="AN41" s="24"/>
      <c r="AO41" s="24"/>
      <c r="AP41" s="24"/>
      <c r="AQ41" s="24"/>
      <c r="AR41" s="24"/>
      <c r="AS41" s="24"/>
      <c r="AT41" s="24"/>
      <c r="AU41" s="24"/>
      <c r="AV41" s="24"/>
    </row>
    <row r="42" spans="1:48" s="8" customFormat="1">
      <c r="A42" s="2">
        <v>40</v>
      </c>
      <c r="B42" s="49" t="s">
        <v>243</v>
      </c>
      <c r="C42" s="49" t="s">
        <v>244</v>
      </c>
      <c r="D42" s="24" t="s">
        <v>245</v>
      </c>
      <c r="E42" s="9">
        <v>3</v>
      </c>
      <c r="F42" s="45">
        <f t="shared" ref="F42:F73" si="3">SUM(H42:AM42)-(0+0)</f>
        <v>134.49</v>
      </c>
      <c r="G42" s="47">
        <f t="shared" si="2"/>
        <v>44.830000000000005</v>
      </c>
      <c r="H42" s="13">
        <v>46.61</v>
      </c>
      <c r="I42" s="24" t="s">
        <v>248</v>
      </c>
      <c r="J42" s="24"/>
      <c r="K42" s="24"/>
      <c r="L42" s="24">
        <v>49.22</v>
      </c>
      <c r="M42" s="24" t="s">
        <v>248</v>
      </c>
      <c r="N42" s="13" t="s">
        <v>253</v>
      </c>
      <c r="O42" s="24"/>
      <c r="P42" s="5"/>
      <c r="Q42" s="5"/>
      <c r="R42" s="5">
        <v>38.659999999999997</v>
      </c>
      <c r="S42" s="5" t="s">
        <v>87</v>
      </c>
      <c r="T42" s="5"/>
      <c r="U42" s="5"/>
      <c r="V42" s="5"/>
      <c r="W42" s="5"/>
      <c r="X42" s="5"/>
      <c r="Y42" s="5"/>
      <c r="Z42" s="5"/>
      <c r="AA42" s="5"/>
      <c r="AB42" s="5"/>
      <c r="AC42" s="6"/>
      <c r="AD42" s="5"/>
      <c r="AE42" s="6"/>
      <c r="AF42" s="5"/>
      <c r="AG42" s="6"/>
      <c r="AH42" s="5"/>
      <c r="AI42" s="6"/>
      <c r="AJ42" s="5"/>
      <c r="AK42" s="6"/>
      <c r="AL42" s="86"/>
      <c r="AM42" s="24"/>
      <c r="AN42" s="24"/>
      <c r="AO42" s="24"/>
      <c r="AP42" s="24"/>
      <c r="AQ42" s="24"/>
      <c r="AR42" s="24"/>
      <c r="AS42" s="24"/>
      <c r="AT42" s="24"/>
      <c r="AU42" s="24"/>
      <c r="AV42" s="24"/>
    </row>
    <row r="43" spans="1:48" s="8" customFormat="1">
      <c r="A43" s="2">
        <v>41</v>
      </c>
      <c r="B43" s="58" t="s">
        <v>155</v>
      </c>
      <c r="C43" s="58" t="s">
        <v>156</v>
      </c>
      <c r="D43" s="2" t="s">
        <v>34</v>
      </c>
      <c r="E43" s="24">
        <v>2</v>
      </c>
      <c r="F43" s="45">
        <f t="shared" si="3"/>
        <v>129.57999999999998</v>
      </c>
      <c r="G43" s="47">
        <f t="shared" si="2"/>
        <v>64.789999999999992</v>
      </c>
      <c r="H43" s="5"/>
      <c r="I43" s="5"/>
      <c r="J43" s="16">
        <v>62.5</v>
      </c>
      <c r="K43" s="16" t="s">
        <v>44</v>
      </c>
      <c r="L43" s="5"/>
      <c r="M43" s="5"/>
      <c r="N43" s="5">
        <v>67.08</v>
      </c>
      <c r="O43" s="5" t="s">
        <v>30</v>
      </c>
      <c r="P43" s="5"/>
      <c r="Q43" s="5"/>
      <c r="R43" s="12" t="s">
        <v>253</v>
      </c>
      <c r="S43" s="12"/>
      <c r="T43" s="5"/>
      <c r="U43" s="5"/>
      <c r="V43" s="5"/>
      <c r="W43" s="5"/>
      <c r="X43" s="5"/>
      <c r="Y43" s="5"/>
      <c r="Z43" s="5"/>
      <c r="AA43" s="5"/>
      <c r="AB43" s="5"/>
      <c r="AC43" s="6"/>
      <c r="AD43" s="5"/>
      <c r="AE43" s="6"/>
      <c r="AF43" s="5"/>
      <c r="AG43" s="6"/>
      <c r="AH43" s="5"/>
      <c r="AI43" s="6"/>
      <c r="AJ43" s="5"/>
      <c r="AK43" s="6"/>
      <c r="AL43" s="85"/>
      <c r="AM43" s="24"/>
      <c r="AN43" s="24"/>
      <c r="AO43" s="24"/>
      <c r="AP43" s="24"/>
      <c r="AQ43" s="24"/>
      <c r="AR43" s="24"/>
      <c r="AS43" s="24"/>
      <c r="AT43" s="24"/>
      <c r="AU43" s="24"/>
      <c r="AV43" s="24"/>
    </row>
    <row r="44" spans="1:48" s="8" customFormat="1">
      <c r="A44" s="2">
        <v>42</v>
      </c>
      <c r="B44" s="61" t="s">
        <v>119</v>
      </c>
      <c r="C44" s="61" t="s">
        <v>36</v>
      </c>
      <c r="D44" s="79" t="s">
        <v>21</v>
      </c>
      <c r="E44" s="9">
        <v>2</v>
      </c>
      <c r="F44" s="45">
        <f t="shared" si="3"/>
        <v>123.96000000000001</v>
      </c>
      <c r="G44" s="47">
        <f t="shared" si="2"/>
        <v>61.980000000000004</v>
      </c>
      <c r="H44" s="5">
        <v>60.42</v>
      </c>
      <c r="I44" s="5" t="s">
        <v>13</v>
      </c>
      <c r="J44" s="5"/>
      <c r="K44" s="5"/>
      <c r="L44" s="5"/>
      <c r="M44" s="5"/>
      <c r="N44" s="5">
        <v>63.54</v>
      </c>
      <c r="O44" s="5" t="s">
        <v>16</v>
      </c>
      <c r="P44" s="5" t="s">
        <v>253</v>
      </c>
      <c r="Q44" s="5"/>
      <c r="R44" s="5" t="s">
        <v>253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6"/>
      <c r="AD44" s="5"/>
      <c r="AE44" s="6"/>
      <c r="AF44" s="5"/>
      <c r="AG44" s="6"/>
      <c r="AH44" s="5"/>
      <c r="AI44" s="6"/>
      <c r="AJ44" s="5"/>
      <c r="AK44" s="6"/>
      <c r="AL44" s="86"/>
      <c r="AM44" s="24"/>
      <c r="AN44" s="24"/>
      <c r="AO44" s="24"/>
      <c r="AP44" s="24"/>
      <c r="AQ44" s="24"/>
      <c r="AR44" s="24"/>
      <c r="AS44" s="24"/>
      <c r="AT44" s="24"/>
      <c r="AU44" s="24"/>
      <c r="AV44" s="24"/>
    </row>
    <row r="45" spans="1:48" s="8" customFormat="1">
      <c r="A45" s="2">
        <v>43</v>
      </c>
      <c r="B45" s="61" t="s">
        <v>100</v>
      </c>
      <c r="C45" s="61" t="s">
        <v>101</v>
      </c>
      <c r="D45" s="79" t="s">
        <v>59</v>
      </c>
      <c r="E45" s="9">
        <v>3</v>
      </c>
      <c r="F45" s="45">
        <f t="shared" si="3"/>
        <v>119.53999999999999</v>
      </c>
      <c r="G45" s="47">
        <f t="shared" si="2"/>
        <v>39.846666666666664</v>
      </c>
      <c r="H45" s="5">
        <v>41.93</v>
      </c>
      <c r="I45" s="5" t="s">
        <v>108</v>
      </c>
      <c r="J45" s="5">
        <v>43.23</v>
      </c>
      <c r="K45" s="5" t="s">
        <v>108</v>
      </c>
      <c r="L45" s="5">
        <v>34.380000000000003</v>
      </c>
      <c r="M45" s="5" t="s">
        <v>108</v>
      </c>
      <c r="N45" s="5" t="s">
        <v>253</v>
      </c>
      <c r="O45" s="5"/>
      <c r="P45" s="5"/>
      <c r="Q45" s="5"/>
      <c r="R45" s="5" t="s">
        <v>253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6"/>
      <c r="AD45" s="5"/>
      <c r="AE45" s="6"/>
      <c r="AF45" s="5"/>
      <c r="AG45" s="6"/>
      <c r="AH45" s="5"/>
      <c r="AI45" s="6"/>
      <c r="AJ45" s="5"/>
      <c r="AK45" s="6"/>
      <c r="AL45" s="85"/>
      <c r="AM45" s="24"/>
      <c r="AN45" s="24"/>
      <c r="AO45" s="24"/>
      <c r="AP45" s="24"/>
      <c r="AQ45" s="24"/>
      <c r="AR45" s="24"/>
      <c r="AS45" s="24"/>
      <c r="AT45" s="24"/>
      <c r="AU45" s="24"/>
      <c r="AV45" s="24"/>
    </row>
    <row r="46" spans="1:48" s="8" customFormat="1">
      <c r="A46" s="2"/>
      <c r="B46" s="61" t="s">
        <v>189</v>
      </c>
      <c r="C46" s="61" t="s">
        <v>190</v>
      </c>
      <c r="D46" s="79" t="s">
        <v>108</v>
      </c>
      <c r="E46" s="24">
        <v>3</v>
      </c>
      <c r="F46" s="45">
        <f t="shared" si="3"/>
        <v>119.53999999999999</v>
      </c>
      <c r="G46" s="47">
        <f t="shared" si="2"/>
        <v>39.846666666666664</v>
      </c>
      <c r="H46" s="12">
        <v>41.93</v>
      </c>
      <c r="I46" s="12" t="s">
        <v>59</v>
      </c>
      <c r="J46" s="5">
        <v>43.23</v>
      </c>
      <c r="K46" s="5" t="s">
        <v>59</v>
      </c>
      <c r="L46" s="5">
        <v>34.380000000000003</v>
      </c>
      <c r="M46" s="5" t="s">
        <v>59</v>
      </c>
      <c r="N46" s="5" t="s">
        <v>253</v>
      </c>
      <c r="O46" s="5"/>
      <c r="P46" s="5"/>
      <c r="Q46" s="5"/>
      <c r="R46" s="5" t="s">
        <v>253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6"/>
      <c r="AD46" s="5"/>
      <c r="AE46" s="6"/>
      <c r="AF46" s="5"/>
      <c r="AG46" s="6"/>
      <c r="AH46" s="5"/>
      <c r="AI46" s="6"/>
      <c r="AJ46" s="5"/>
      <c r="AK46" s="6"/>
      <c r="AL46" s="85"/>
      <c r="AM46" s="24"/>
      <c r="AN46" s="24"/>
      <c r="AO46" s="24"/>
      <c r="AP46" s="24"/>
      <c r="AQ46" s="24"/>
      <c r="AR46" s="24"/>
      <c r="AS46" s="24"/>
      <c r="AT46" s="24"/>
      <c r="AU46" s="24"/>
      <c r="AV46" s="24"/>
    </row>
    <row r="47" spans="1:48" s="8" customFormat="1">
      <c r="A47" s="2">
        <v>45</v>
      </c>
      <c r="B47" s="61" t="s">
        <v>112</v>
      </c>
      <c r="C47" s="61" t="s">
        <v>74</v>
      </c>
      <c r="D47" s="79" t="s">
        <v>27</v>
      </c>
      <c r="E47" s="9">
        <v>2</v>
      </c>
      <c r="F47" s="45">
        <f t="shared" si="3"/>
        <v>117.92</v>
      </c>
      <c r="G47" s="47">
        <f t="shared" si="2"/>
        <v>58.96</v>
      </c>
      <c r="H47" s="5">
        <v>55.99</v>
      </c>
      <c r="I47" s="5" t="s">
        <v>16</v>
      </c>
      <c r="J47" s="5"/>
      <c r="K47" s="5"/>
      <c r="L47" s="5">
        <v>61.93</v>
      </c>
      <c r="M47" s="5" t="s">
        <v>16</v>
      </c>
      <c r="N47" s="5" t="s">
        <v>253</v>
      </c>
      <c r="O47" s="5"/>
      <c r="P47" s="5"/>
      <c r="Q47" s="5"/>
      <c r="R47" s="5" t="s">
        <v>253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6"/>
      <c r="AD47" s="5"/>
      <c r="AE47" s="6"/>
      <c r="AF47" s="5"/>
      <c r="AG47" s="6"/>
      <c r="AH47" s="5"/>
      <c r="AI47" s="6"/>
      <c r="AJ47" s="5"/>
      <c r="AK47" s="6"/>
      <c r="AL47" s="85"/>
      <c r="AM47" s="24"/>
      <c r="AN47" s="24"/>
      <c r="AO47" s="24"/>
      <c r="AP47" s="24"/>
      <c r="AQ47" s="24"/>
      <c r="AR47" s="24"/>
      <c r="AS47" s="24"/>
      <c r="AT47" s="24"/>
      <c r="AU47" s="24"/>
      <c r="AV47" s="24"/>
    </row>
    <row r="48" spans="1:48" s="8" customFormat="1">
      <c r="A48" s="2">
        <v>46</v>
      </c>
      <c r="B48" s="61" t="s">
        <v>182</v>
      </c>
      <c r="C48" s="61" t="s">
        <v>261</v>
      </c>
      <c r="D48" s="79" t="s">
        <v>263</v>
      </c>
      <c r="E48" s="24">
        <v>2</v>
      </c>
      <c r="F48" s="45">
        <f t="shared" si="3"/>
        <v>114.17</v>
      </c>
      <c r="G48" s="47">
        <f t="shared" si="2"/>
        <v>57.085000000000001</v>
      </c>
      <c r="H48" s="5"/>
      <c r="I48" s="5"/>
      <c r="J48" s="5"/>
      <c r="K48" s="5"/>
      <c r="L48" s="5"/>
      <c r="M48" s="5"/>
      <c r="N48" s="5">
        <v>50.21</v>
      </c>
      <c r="O48" s="5" t="s">
        <v>262</v>
      </c>
      <c r="P48" s="5">
        <v>63.96</v>
      </c>
      <c r="Q48" s="5" t="s">
        <v>12</v>
      </c>
      <c r="R48" s="5" t="s">
        <v>253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6"/>
      <c r="AD48" s="5"/>
      <c r="AE48" s="6"/>
      <c r="AF48" s="5"/>
      <c r="AG48" s="6"/>
      <c r="AH48" s="5"/>
      <c r="AI48" s="6"/>
      <c r="AJ48" s="5"/>
      <c r="AK48" s="6"/>
      <c r="AL48" s="85"/>
      <c r="AM48" s="24"/>
      <c r="AN48" s="24"/>
      <c r="AO48" s="24"/>
      <c r="AP48" s="24"/>
      <c r="AQ48" s="24"/>
      <c r="AR48" s="24"/>
      <c r="AS48" s="24"/>
      <c r="AT48" s="24"/>
      <c r="AU48" s="24"/>
      <c r="AV48" s="24"/>
    </row>
    <row r="49" spans="1:48" s="8" customFormat="1">
      <c r="A49" s="2">
        <v>47</v>
      </c>
      <c r="B49" s="61" t="s">
        <v>256</v>
      </c>
      <c r="C49" s="61" t="s">
        <v>122</v>
      </c>
      <c r="D49" s="79" t="s">
        <v>255</v>
      </c>
      <c r="E49" s="24">
        <v>2</v>
      </c>
      <c r="F49" s="45">
        <f t="shared" si="3"/>
        <v>113.71000000000001</v>
      </c>
      <c r="G49" s="47">
        <f t="shared" si="2"/>
        <v>56.855000000000004</v>
      </c>
      <c r="H49" s="5"/>
      <c r="I49" s="5"/>
      <c r="J49" s="5"/>
      <c r="K49" s="5"/>
      <c r="L49" s="5"/>
      <c r="M49" s="5"/>
      <c r="N49" s="5">
        <v>36.46</v>
      </c>
      <c r="O49" s="5" t="s">
        <v>117</v>
      </c>
      <c r="P49" s="5">
        <v>41.37</v>
      </c>
      <c r="Q49" s="5" t="s">
        <v>117</v>
      </c>
      <c r="R49" s="5">
        <v>35.880000000000003</v>
      </c>
      <c r="S49" s="5" t="s">
        <v>117</v>
      </c>
      <c r="T49" s="5"/>
      <c r="U49" s="5"/>
      <c r="V49" s="5"/>
      <c r="W49" s="5"/>
      <c r="X49" s="5"/>
      <c r="Y49" s="5"/>
      <c r="Z49" s="5"/>
      <c r="AA49" s="5"/>
      <c r="AB49" s="5"/>
      <c r="AC49" s="6"/>
      <c r="AD49" s="5"/>
      <c r="AE49" s="6"/>
      <c r="AF49" s="5"/>
      <c r="AG49" s="6"/>
      <c r="AH49" s="5"/>
      <c r="AI49" s="6"/>
      <c r="AJ49" s="5"/>
      <c r="AK49" s="6"/>
      <c r="AL49" s="85"/>
      <c r="AM49" s="24"/>
      <c r="AN49" s="24"/>
      <c r="AO49" s="24"/>
      <c r="AP49" s="24"/>
      <c r="AQ49" s="24"/>
      <c r="AR49" s="24"/>
      <c r="AS49" s="24"/>
      <c r="AT49" s="24"/>
      <c r="AU49" s="24"/>
      <c r="AV49" s="24"/>
    </row>
    <row r="50" spans="1:48" s="8" customFormat="1">
      <c r="A50" s="2">
        <v>48</v>
      </c>
      <c r="B50" s="61" t="s">
        <v>131</v>
      </c>
      <c r="C50" s="61" t="s">
        <v>132</v>
      </c>
      <c r="D50" s="79" t="s">
        <v>76</v>
      </c>
      <c r="E50" s="9">
        <v>2</v>
      </c>
      <c r="F50" s="45">
        <f t="shared" si="3"/>
        <v>103.65</v>
      </c>
      <c r="G50" s="47">
        <f t="shared" si="2"/>
        <v>51.825000000000003</v>
      </c>
      <c r="H50" s="5">
        <v>56.77</v>
      </c>
      <c r="I50" s="5" t="s">
        <v>37</v>
      </c>
      <c r="J50" s="5">
        <v>46.88</v>
      </c>
      <c r="K50" s="5" t="s">
        <v>37</v>
      </c>
      <c r="L50" s="5"/>
      <c r="M50" s="5"/>
      <c r="N50" s="5" t="s">
        <v>253</v>
      </c>
      <c r="O50" s="5"/>
      <c r="P50" s="5"/>
      <c r="Q50" s="5"/>
      <c r="R50" s="5" t="s">
        <v>253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6"/>
      <c r="AD50" s="5"/>
      <c r="AE50" s="6"/>
      <c r="AF50" s="5"/>
      <c r="AG50" s="6"/>
      <c r="AH50" s="5"/>
      <c r="AI50" s="6"/>
      <c r="AJ50" s="5"/>
      <c r="AK50" s="6"/>
      <c r="AL50" s="86"/>
      <c r="AM50" s="24"/>
      <c r="AN50" s="24"/>
      <c r="AO50" s="24"/>
      <c r="AP50" s="24"/>
      <c r="AQ50" s="24"/>
      <c r="AR50" s="24"/>
      <c r="AS50" s="24"/>
      <c r="AT50" s="24"/>
      <c r="AU50" s="24"/>
      <c r="AV50" s="24"/>
    </row>
    <row r="51" spans="1:48" s="8" customFormat="1">
      <c r="A51" s="2">
        <v>49</v>
      </c>
      <c r="B51" s="61" t="s">
        <v>126</v>
      </c>
      <c r="C51" s="61" t="s">
        <v>127</v>
      </c>
      <c r="D51" s="79" t="s">
        <v>118</v>
      </c>
      <c r="E51" s="24">
        <v>2</v>
      </c>
      <c r="F51" s="45">
        <f t="shared" si="3"/>
        <v>92.1</v>
      </c>
      <c r="G51" s="47">
        <f t="shared" si="2"/>
        <v>46.05</v>
      </c>
      <c r="H51" s="5"/>
      <c r="I51" s="5"/>
      <c r="J51" s="5"/>
      <c r="K51" s="5"/>
      <c r="L51" s="5"/>
      <c r="M51" s="5"/>
      <c r="N51" s="5"/>
      <c r="O51" s="5"/>
      <c r="P51" s="5">
        <v>45.13</v>
      </c>
      <c r="Q51" s="5" t="s">
        <v>116</v>
      </c>
      <c r="R51" s="5">
        <v>46.97</v>
      </c>
      <c r="S51" s="5" t="s">
        <v>116</v>
      </c>
      <c r="T51" s="5"/>
      <c r="U51" s="5"/>
      <c r="V51" s="5"/>
      <c r="W51" s="5"/>
      <c r="X51" s="5"/>
      <c r="Y51" s="5"/>
      <c r="Z51" s="5"/>
      <c r="AA51" s="5"/>
      <c r="AB51" s="5"/>
      <c r="AC51" s="6"/>
      <c r="AD51" s="5"/>
      <c r="AE51" s="6"/>
      <c r="AF51" s="5"/>
      <c r="AG51" s="6"/>
      <c r="AH51" s="5"/>
      <c r="AI51" s="6"/>
      <c r="AJ51" s="5"/>
      <c r="AK51" s="6"/>
      <c r="AL51" s="85"/>
      <c r="AM51" s="24"/>
      <c r="AN51" s="24"/>
      <c r="AO51" s="24"/>
      <c r="AP51" s="24"/>
      <c r="AQ51" s="24"/>
      <c r="AR51" s="24"/>
      <c r="AS51" s="24"/>
      <c r="AT51" s="24"/>
      <c r="AU51" s="24"/>
      <c r="AV51" s="24"/>
    </row>
    <row r="52" spans="1:48" s="8" customFormat="1">
      <c r="A52" s="2">
        <v>50</v>
      </c>
      <c r="B52" s="58" t="s">
        <v>252</v>
      </c>
      <c r="C52" s="58" t="s">
        <v>191</v>
      </c>
      <c r="D52" s="2" t="s">
        <v>251</v>
      </c>
      <c r="E52" s="24">
        <v>1</v>
      </c>
      <c r="F52" s="45">
        <f t="shared" si="3"/>
        <v>66.48</v>
      </c>
      <c r="G52" s="47">
        <f t="shared" si="2"/>
        <v>66.48</v>
      </c>
      <c r="H52" s="5"/>
      <c r="I52" s="5"/>
      <c r="J52" s="5"/>
      <c r="K52" s="5"/>
      <c r="L52" s="5">
        <v>66.48</v>
      </c>
      <c r="M52" s="5" t="s">
        <v>82</v>
      </c>
      <c r="N52" s="5" t="s">
        <v>253</v>
      </c>
      <c r="O52" s="5"/>
      <c r="P52" s="5"/>
      <c r="Q52" s="5"/>
      <c r="R52" s="5" t="s">
        <v>253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6"/>
      <c r="AD52" s="5"/>
      <c r="AE52" s="6"/>
      <c r="AF52" s="5"/>
      <c r="AG52" s="6"/>
      <c r="AH52" s="13"/>
      <c r="AI52" s="24"/>
      <c r="AJ52" s="5"/>
      <c r="AK52" s="6"/>
      <c r="AL52" s="85"/>
      <c r="AM52" s="24"/>
      <c r="AN52" s="24"/>
      <c r="AO52" s="24"/>
      <c r="AP52" s="24"/>
      <c r="AQ52" s="24"/>
      <c r="AR52" s="24"/>
      <c r="AS52" s="24"/>
      <c r="AT52" s="24"/>
      <c r="AU52" s="24"/>
      <c r="AV52" s="24"/>
    </row>
    <row r="53" spans="1:48" s="8" customFormat="1">
      <c r="A53" s="2">
        <v>51</v>
      </c>
      <c r="B53" s="61" t="s">
        <v>96</v>
      </c>
      <c r="C53" s="61" t="s">
        <v>111</v>
      </c>
      <c r="D53" s="79" t="s">
        <v>22</v>
      </c>
      <c r="E53" s="24">
        <v>1</v>
      </c>
      <c r="F53" s="45">
        <f t="shared" si="3"/>
        <v>62.04</v>
      </c>
      <c r="G53" s="47">
        <f t="shared" si="2"/>
        <v>62.04</v>
      </c>
      <c r="H53" s="5"/>
      <c r="I53" s="5"/>
      <c r="J53" s="5"/>
      <c r="K53" s="5"/>
      <c r="L53" s="5"/>
      <c r="M53" s="5"/>
      <c r="N53" s="5"/>
      <c r="O53" s="5"/>
      <c r="P53" s="24"/>
      <c r="Q53" s="24"/>
      <c r="R53" s="13">
        <v>62.04</v>
      </c>
      <c r="S53" s="24" t="s">
        <v>13</v>
      </c>
      <c r="T53" s="24"/>
      <c r="U53" s="24"/>
      <c r="V53" s="24"/>
      <c r="W53" s="24"/>
      <c r="X53" s="13"/>
      <c r="Y53" s="24"/>
      <c r="Z53" s="13"/>
      <c r="AA53" s="24"/>
      <c r="AB53" s="24"/>
      <c r="AC53" s="24"/>
      <c r="AD53" s="24"/>
      <c r="AE53" s="24"/>
      <c r="AF53" s="13"/>
      <c r="AG53" s="24"/>
      <c r="AH53" s="13"/>
      <c r="AI53" s="24"/>
      <c r="AJ53" s="13"/>
      <c r="AK53" s="24"/>
      <c r="AL53" s="85"/>
      <c r="AM53" s="24"/>
      <c r="AN53" s="24"/>
      <c r="AO53" s="24"/>
      <c r="AP53" s="24"/>
      <c r="AQ53" s="24"/>
      <c r="AR53" s="24"/>
      <c r="AS53" s="24"/>
      <c r="AT53" s="24"/>
      <c r="AU53" s="24"/>
      <c r="AV53" s="24"/>
    </row>
    <row r="54" spans="1:48" s="8" customFormat="1">
      <c r="A54" s="2">
        <v>52</v>
      </c>
      <c r="B54" s="61" t="s">
        <v>35</v>
      </c>
      <c r="C54" s="61" t="s">
        <v>36</v>
      </c>
      <c r="D54" s="79" t="s">
        <v>15</v>
      </c>
      <c r="E54" s="9">
        <v>1</v>
      </c>
      <c r="F54" s="45">
        <f t="shared" si="3"/>
        <v>58.52</v>
      </c>
      <c r="G54" s="47">
        <f t="shared" si="2"/>
        <v>58.52</v>
      </c>
      <c r="H54" s="5"/>
      <c r="I54" s="5"/>
      <c r="J54" s="5">
        <v>58.52</v>
      </c>
      <c r="K54" s="5" t="s">
        <v>12</v>
      </c>
      <c r="L54" s="5"/>
      <c r="M54" s="5"/>
      <c r="N54" s="5" t="s">
        <v>253</v>
      </c>
      <c r="O54" s="5"/>
      <c r="P54" s="5"/>
      <c r="Q54" s="5"/>
      <c r="R54" s="16" t="s">
        <v>253</v>
      </c>
      <c r="S54" s="16"/>
      <c r="T54" s="5"/>
      <c r="U54" s="5"/>
      <c r="V54" s="5"/>
      <c r="W54" s="5"/>
      <c r="X54" s="5"/>
      <c r="Y54" s="5"/>
      <c r="Z54" s="5"/>
      <c r="AA54" s="5"/>
      <c r="AB54" s="5"/>
      <c r="AC54" s="6"/>
      <c r="AD54" s="5"/>
      <c r="AE54" s="6"/>
      <c r="AF54" s="5"/>
      <c r="AG54" s="6"/>
      <c r="AH54" s="5"/>
      <c r="AI54" s="6"/>
      <c r="AJ54" s="5"/>
      <c r="AK54" s="6"/>
      <c r="AL54" s="85"/>
      <c r="AM54" s="24"/>
      <c r="AN54" s="24"/>
      <c r="AO54" s="24"/>
      <c r="AP54" s="24"/>
      <c r="AQ54" s="24"/>
      <c r="AR54" s="24"/>
      <c r="AS54" s="24"/>
      <c r="AT54" s="24"/>
      <c r="AU54" s="24"/>
      <c r="AV54" s="24"/>
    </row>
    <row r="55" spans="1:48" s="8" customFormat="1">
      <c r="A55" s="2">
        <v>53</v>
      </c>
      <c r="B55" s="61" t="s">
        <v>273</v>
      </c>
      <c r="C55" s="61" t="s">
        <v>36</v>
      </c>
      <c r="D55" s="79" t="s">
        <v>274</v>
      </c>
      <c r="E55" s="24">
        <v>1</v>
      </c>
      <c r="F55" s="45">
        <f t="shared" si="3"/>
        <v>57.95</v>
      </c>
      <c r="G55" s="47">
        <f t="shared" si="2"/>
        <v>57.95</v>
      </c>
      <c r="H55" s="12"/>
      <c r="I55" s="12"/>
      <c r="J55" s="5"/>
      <c r="K55" s="5"/>
      <c r="L55" s="5"/>
      <c r="M55" s="5"/>
      <c r="N55" s="5">
        <v>57.95</v>
      </c>
      <c r="O55" s="5" t="s">
        <v>275</v>
      </c>
      <c r="P55" s="5"/>
      <c r="Q55" s="5"/>
      <c r="R55" s="16" t="s">
        <v>253</v>
      </c>
      <c r="S55" s="16"/>
      <c r="T55" s="5"/>
      <c r="U55" s="5"/>
      <c r="V55" s="5"/>
      <c r="W55" s="5"/>
      <c r="X55" s="5"/>
      <c r="Y55" s="5"/>
      <c r="Z55" s="5"/>
      <c r="AA55" s="5"/>
      <c r="AB55" s="5"/>
      <c r="AC55" s="6"/>
      <c r="AD55" s="5"/>
      <c r="AE55" s="6"/>
      <c r="AF55" s="5"/>
      <c r="AG55" s="6"/>
      <c r="AH55" s="5"/>
      <c r="AI55" s="6"/>
      <c r="AJ55" s="5"/>
      <c r="AK55" s="6"/>
      <c r="AL55" s="85"/>
      <c r="AM55" s="24"/>
      <c r="AN55" s="24"/>
      <c r="AO55" s="24"/>
      <c r="AP55" s="24"/>
      <c r="AQ55" s="24"/>
      <c r="AR55" s="24"/>
      <c r="AS55" s="24"/>
      <c r="AT55" s="24"/>
      <c r="AU55" s="24"/>
      <c r="AV55" s="24"/>
    </row>
    <row r="56" spans="1:48" s="8" customFormat="1">
      <c r="A56" s="2"/>
      <c r="B56" s="61" t="s">
        <v>273</v>
      </c>
      <c r="C56" s="61" t="s">
        <v>276</v>
      </c>
      <c r="D56" s="79" t="s">
        <v>275</v>
      </c>
      <c r="E56" s="24">
        <v>1</v>
      </c>
      <c r="F56" s="45">
        <f t="shared" si="3"/>
        <v>57.95</v>
      </c>
      <c r="G56" s="47">
        <f t="shared" si="2"/>
        <v>57.95</v>
      </c>
      <c r="H56" s="12"/>
      <c r="I56" s="12"/>
      <c r="J56" s="5"/>
      <c r="K56" s="5"/>
      <c r="L56" s="5"/>
      <c r="M56" s="5"/>
      <c r="N56" s="5">
        <v>57.95</v>
      </c>
      <c r="O56" s="5" t="s">
        <v>274</v>
      </c>
      <c r="P56" s="5"/>
      <c r="Q56" s="5"/>
      <c r="R56" s="16" t="s">
        <v>253</v>
      </c>
      <c r="S56" s="16"/>
      <c r="T56" s="5"/>
      <c r="U56" s="5"/>
      <c r="V56" s="5"/>
      <c r="W56" s="5"/>
      <c r="X56" s="5"/>
      <c r="Y56" s="5"/>
      <c r="Z56" s="5"/>
      <c r="AA56" s="5"/>
      <c r="AB56" s="5"/>
      <c r="AC56" s="6"/>
      <c r="AD56" s="5"/>
      <c r="AE56" s="6"/>
      <c r="AF56" s="12"/>
      <c r="AG56" s="24"/>
      <c r="AH56" s="5"/>
      <c r="AI56" s="6"/>
      <c r="AJ56" s="5"/>
      <c r="AK56" s="6"/>
      <c r="AL56" s="85"/>
      <c r="AM56" s="24"/>
      <c r="AN56" s="24"/>
      <c r="AO56" s="24"/>
      <c r="AP56" s="24"/>
      <c r="AQ56" s="24"/>
      <c r="AR56" s="24"/>
      <c r="AS56" s="24"/>
      <c r="AT56" s="24"/>
      <c r="AU56" s="24"/>
      <c r="AV56" s="24"/>
    </row>
    <row r="57" spans="1:48" s="8" customFormat="1">
      <c r="A57" s="2">
        <v>55</v>
      </c>
      <c r="B57" s="61" t="s">
        <v>205</v>
      </c>
      <c r="C57" s="61" t="s">
        <v>206</v>
      </c>
      <c r="D57" s="79" t="s">
        <v>194</v>
      </c>
      <c r="E57" s="24">
        <v>1</v>
      </c>
      <c r="F57" s="45">
        <f t="shared" si="3"/>
        <v>56.48</v>
      </c>
      <c r="G57" s="47">
        <f t="shared" si="2"/>
        <v>56.48</v>
      </c>
      <c r="H57" s="24"/>
      <c r="I57" s="24"/>
      <c r="J57" s="24"/>
      <c r="K57" s="24"/>
      <c r="L57" s="24"/>
      <c r="M57" s="24"/>
      <c r="N57" s="13"/>
      <c r="O57" s="24"/>
      <c r="P57" s="24"/>
      <c r="Q57" s="24"/>
      <c r="R57" s="90">
        <v>56.48</v>
      </c>
      <c r="S57" s="88" t="s">
        <v>33</v>
      </c>
      <c r="T57" s="24"/>
      <c r="U57" s="24"/>
      <c r="V57" s="24"/>
      <c r="W57" s="24"/>
      <c r="X57" s="13"/>
      <c r="Y57" s="24"/>
      <c r="Z57" s="24"/>
      <c r="AA57" s="24"/>
      <c r="AB57" s="24"/>
      <c r="AC57" s="24"/>
      <c r="AD57" s="24"/>
      <c r="AE57" s="24"/>
      <c r="AF57" s="13"/>
      <c r="AG57" s="24"/>
      <c r="AH57" s="13"/>
      <c r="AI57" s="24"/>
      <c r="AJ57" s="13"/>
      <c r="AK57" s="24"/>
      <c r="AL57" s="86"/>
      <c r="AM57" s="24"/>
      <c r="AN57" s="24"/>
      <c r="AO57" s="24"/>
      <c r="AP57" s="24"/>
      <c r="AQ57" s="24"/>
      <c r="AR57" s="24"/>
      <c r="AS57" s="24"/>
      <c r="AT57" s="24"/>
      <c r="AU57" s="24"/>
      <c r="AV57" s="24"/>
    </row>
    <row r="58" spans="1:48" s="8" customFormat="1">
      <c r="A58" s="2">
        <v>56</v>
      </c>
      <c r="B58" s="61" t="s">
        <v>160</v>
      </c>
      <c r="C58" s="61" t="s">
        <v>161</v>
      </c>
      <c r="D58" s="79" t="s">
        <v>14</v>
      </c>
      <c r="E58" s="9">
        <v>1</v>
      </c>
      <c r="F58" s="45">
        <f t="shared" si="3"/>
        <v>54.77</v>
      </c>
      <c r="G58" s="47">
        <f t="shared" si="2"/>
        <v>54.77</v>
      </c>
      <c r="H58" s="5"/>
      <c r="I58" s="5"/>
      <c r="J58" s="25"/>
      <c r="K58" s="25"/>
      <c r="L58" s="5"/>
      <c r="M58" s="5"/>
      <c r="N58" s="70">
        <v>54.77</v>
      </c>
      <c r="O58" s="70" t="s">
        <v>264</v>
      </c>
      <c r="P58" s="5"/>
      <c r="Q58" s="5"/>
      <c r="R58" s="16" t="s">
        <v>253</v>
      </c>
      <c r="S58" s="16"/>
      <c r="T58" s="5"/>
      <c r="U58" s="5"/>
      <c r="V58" s="5"/>
      <c r="W58" s="5"/>
      <c r="X58" s="5"/>
      <c r="Y58" s="5"/>
      <c r="Z58" s="5"/>
      <c r="AA58" s="5"/>
      <c r="AB58" s="5"/>
      <c r="AC58" s="6"/>
      <c r="AD58" s="5"/>
      <c r="AE58" s="6"/>
      <c r="AF58" s="5"/>
      <c r="AG58" s="6"/>
      <c r="AH58" s="5"/>
      <c r="AI58" s="6"/>
      <c r="AJ58" s="5"/>
      <c r="AK58" s="6"/>
      <c r="AL58" s="85"/>
      <c r="AM58" s="24"/>
      <c r="AN58" s="24"/>
      <c r="AO58" s="24"/>
      <c r="AP58" s="24"/>
      <c r="AQ58" s="24"/>
      <c r="AR58" s="24"/>
      <c r="AS58" s="24"/>
      <c r="AT58" s="24"/>
      <c r="AU58" s="24"/>
      <c r="AV58" s="24"/>
    </row>
    <row r="59" spans="1:48" s="8" customFormat="1">
      <c r="A59" s="2"/>
      <c r="B59" s="61" t="s">
        <v>270</v>
      </c>
      <c r="C59" s="61" t="s">
        <v>271</v>
      </c>
      <c r="D59" s="79" t="s">
        <v>272</v>
      </c>
      <c r="E59" s="9">
        <v>1</v>
      </c>
      <c r="F59" s="45">
        <f t="shared" si="3"/>
        <v>54.77</v>
      </c>
      <c r="G59" s="47">
        <f t="shared" si="2"/>
        <v>54.77</v>
      </c>
      <c r="H59" s="5"/>
      <c r="I59" s="5"/>
      <c r="J59" s="25"/>
      <c r="K59" s="25"/>
      <c r="L59" s="5"/>
      <c r="M59" s="68"/>
      <c r="N59" s="5">
        <v>54.77</v>
      </c>
      <c r="O59" s="5" t="s">
        <v>14</v>
      </c>
      <c r="P59" s="69"/>
      <c r="Q59" s="5"/>
      <c r="R59" s="5" t="s">
        <v>253</v>
      </c>
      <c r="S59" s="5"/>
      <c r="T59" s="5"/>
      <c r="U59" s="5"/>
      <c r="V59" s="5"/>
      <c r="W59" s="5"/>
      <c r="X59" s="5"/>
      <c r="Y59" s="5"/>
      <c r="Z59" s="5"/>
      <c r="AA59" s="5"/>
      <c r="AB59" s="5"/>
      <c r="AC59" s="6"/>
      <c r="AD59" s="5"/>
      <c r="AE59" s="6"/>
      <c r="AF59" s="5"/>
      <c r="AG59" s="6"/>
      <c r="AH59" s="5"/>
      <c r="AI59" s="6"/>
      <c r="AJ59" s="5"/>
      <c r="AK59" s="6"/>
      <c r="AL59" s="85"/>
      <c r="AM59" s="24"/>
      <c r="AN59" s="24"/>
      <c r="AO59" s="24"/>
      <c r="AP59" s="24"/>
      <c r="AQ59" s="24"/>
      <c r="AR59" s="24"/>
      <c r="AS59" s="24"/>
      <c r="AT59" s="24"/>
      <c r="AU59" s="24"/>
      <c r="AV59" s="24"/>
    </row>
    <row r="60" spans="1:48" s="8" customFormat="1">
      <c r="A60" s="2">
        <v>58</v>
      </c>
      <c r="B60" s="61" t="s">
        <v>195</v>
      </c>
      <c r="C60" s="61" t="s">
        <v>196</v>
      </c>
      <c r="D60" s="79" t="s">
        <v>197</v>
      </c>
      <c r="E60" s="9">
        <v>1</v>
      </c>
      <c r="F60" s="45">
        <f t="shared" si="3"/>
        <v>52.08</v>
      </c>
      <c r="G60" s="47">
        <f t="shared" si="2"/>
        <v>52.08</v>
      </c>
      <c r="H60" s="5"/>
      <c r="I60" s="5"/>
      <c r="J60" s="5"/>
      <c r="K60" s="5"/>
      <c r="L60" s="5"/>
      <c r="M60" s="5"/>
      <c r="N60" s="71">
        <v>52.08</v>
      </c>
      <c r="O60" s="71" t="s">
        <v>198</v>
      </c>
      <c r="P60" s="5"/>
      <c r="Q60" s="5"/>
      <c r="R60" s="5" t="s">
        <v>253</v>
      </c>
      <c r="S60" s="5"/>
      <c r="T60" s="5"/>
      <c r="U60" s="5"/>
      <c r="V60" s="5"/>
      <c r="W60" s="5"/>
      <c r="X60" s="5"/>
      <c r="Y60" s="5"/>
      <c r="Z60" s="5"/>
      <c r="AA60" s="5"/>
      <c r="AB60" s="5"/>
      <c r="AC60" s="6"/>
      <c r="AD60" s="5"/>
      <c r="AE60" s="6"/>
      <c r="AF60" s="5"/>
      <c r="AG60" s="6"/>
      <c r="AH60" s="5"/>
      <c r="AI60" s="6"/>
      <c r="AJ60" s="5"/>
      <c r="AK60" s="6"/>
      <c r="AL60" s="85"/>
      <c r="AM60" s="24"/>
      <c r="AN60" s="24"/>
      <c r="AO60" s="24"/>
      <c r="AP60" s="24"/>
      <c r="AQ60" s="24"/>
      <c r="AR60" s="24"/>
      <c r="AS60" s="24"/>
      <c r="AT60" s="24"/>
      <c r="AU60" s="24"/>
      <c r="AV60" s="24"/>
    </row>
    <row r="61" spans="1:48" s="8" customFormat="1">
      <c r="A61" s="2"/>
      <c r="B61" s="61" t="s">
        <v>200</v>
      </c>
      <c r="C61" s="61" t="s">
        <v>201</v>
      </c>
      <c r="D61" s="79" t="s">
        <v>198</v>
      </c>
      <c r="E61" s="9">
        <v>1</v>
      </c>
      <c r="F61" s="45">
        <f t="shared" si="3"/>
        <v>52.08</v>
      </c>
      <c r="G61" s="47">
        <f t="shared" si="2"/>
        <v>52.08</v>
      </c>
      <c r="H61" s="5"/>
      <c r="I61" s="5"/>
      <c r="J61" s="5"/>
      <c r="K61" s="5"/>
      <c r="L61" s="5"/>
      <c r="M61" s="5"/>
      <c r="N61" s="5">
        <v>52.08</v>
      </c>
      <c r="O61" s="5" t="s">
        <v>197</v>
      </c>
      <c r="P61" s="5"/>
      <c r="Q61" s="5"/>
      <c r="R61" s="5" t="s">
        <v>253</v>
      </c>
      <c r="S61" s="5"/>
      <c r="T61" s="5"/>
      <c r="U61" s="5"/>
      <c r="V61" s="5"/>
      <c r="W61" s="5"/>
      <c r="X61" s="5"/>
      <c r="Y61" s="5"/>
      <c r="Z61" s="5"/>
      <c r="AA61" s="5"/>
      <c r="AB61" s="5"/>
      <c r="AC61" s="6"/>
      <c r="AD61" s="5"/>
      <c r="AE61" s="6"/>
      <c r="AF61" s="5"/>
      <c r="AG61" s="6"/>
      <c r="AH61" s="5"/>
      <c r="AI61" s="6"/>
      <c r="AJ61" s="5"/>
      <c r="AK61" s="6"/>
      <c r="AL61" s="85"/>
      <c r="AM61" s="24"/>
      <c r="AN61" s="24"/>
      <c r="AO61" s="24"/>
      <c r="AP61" s="24"/>
      <c r="AQ61" s="24"/>
      <c r="AR61" s="24"/>
      <c r="AS61" s="24"/>
      <c r="AT61" s="24"/>
      <c r="AU61" s="24"/>
      <c r="AV61" s="24"/>
    </row>
    <row r="62" spans="1:48">
      <c r="A62" s="2">
        <v>60</v>
      </c>
      <c r="B62" s="61" t="s">
        <v>167</v>
      </c>
      <c r="C62" s="61" t="s">
        <v>168</v>
      </c>
      <c r="D62" s="79" t="s">
        <v>136</v>
      </c>
      <c r="E62" s="9">
        <v>1</v>
      </c>
      <c r="F62" s="45">
        <f t="shared" si="3"/>
        <v>52.02</v>
      </c>
      <c r="G62" s="47">
        <f t="shared" si="2"/>
        <v>52.02</v>
      </c>
      <c r="H62" s="5"/>
      <c r="I62" s="5"/>
      <c r="J62" s="5"/>
      <c r="K62" s="5"/>
      <c r="L62" s="5"/>
      <c r="M62" s="5"/>
      <c r="N62" s="5"/>
      <c r="O62" s="5"/>
      <c r="P62" s="12"/>
      <c r="Q62" s="12"/>
      <c r="R62" s="12">
        <v>52.02</v>
      </c>
      <c r="S62" s="12" t="s">
        <v>45</v>
      </c>
      <c r="T62" s="12"/>
      <c r="U62" s="12"/>
      <c r="V62" s="12"/>
      <c r="W62" s="12"/>
      <c r="X62" s="12"/>
      <c r="Y62" s="12"/>
      <c r="Z62" s="12"/>
      <c r="AA62" s="12"/>
      <c r="AB62" s="12"/>
      <c r="AC62" s="18"/>
      <c r="AD62" s="18"/>
      <c r="AE62" s="18"/>
      <c r="AF62" s="12"/>
      <c r="AG62" s="18"/>
      <c r="AH62" s="12"/>
      <c r="AI62" s="18"/>
      <c r="AJ62" s="12"/>
      <c r="AK62" s="4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</row>
    <row r="63" spans="1:48" s="8" customFormat="1">
      <c r="A63" s="2">
        <v>61</v>
      </c>
      <c r="B63" s="61" t="s">
        <v>265</v>
      </c>
      <c r="C63" s="61" t="s">
        <v>287</v>
      </c>
      <c r="D63" s="79" t="s">
        <v>268</v>
      </c>
      <c r="E63" s="9">
        <v>1</v>
      </c>
      <c r="F63" s="45">
        <f t="shared" si="3"/>
        <v>51.88</v>
      </c>
      <c r="G63" s="47">
        <f t="shared" si="2"/>
        <v>51.88</v>
      </c>
      <c r="H63" s="5"/>
      <c r="I63" s="5"/>
      <c r="J63" s="5"/>
      <c r="K63" s="5"/>
      <c r="L63" s="5"/>
      <c r="M63" s="5"/>
      <c r="N63" s="5">
        <v>51.88</v>
      </c>
      <c r="O63" s="24" t="s">
        <v>269</v>
      </c>
      <c r="P63" s="5"/>
      <c r="Q63" s="5"/>
      <c r="R63" s="5" t="s">
        <v>253</v>
      </c>
      <c r="S63" s="5"/>
      <c r="T63" s="5"/>
      <c r="U63" s="5"/>
      <c r="V63" s="5"/>
      <c r="W63" s="5"/>
      <c r="X63" s="5"/>
      <c r="Y63" s="5"/>
      <c r="Z63" s="5"/>
      <c r="AA63" s="5"/>
      <c r="AB63" s="5"/>
      <c r="AC63" s="6"/>
      <c r="AD63" s="5"/>
      <c r="AE63" s="6"/>
      <c r="AF63" s="5"/>
      <c r="AG63" s="6"/>
      <c r="AH63" s="5"/>
      <c r="AI63" s="6"/>
      <c r="AJ63" s="5"/>
      <c r="AK63" s="6"/>
      <c r="AL63" s="85"/>
      <c r="AM63" s="24"/>
      <c r="AN63" s="24"/>
      <c r="AO63" s="24"/>
      <c r="AP63" s="24"/>
      <c r="AQ63" s="24"/>
      <c r="AR63" s="24"/>
      <c r="AS63" s="24"/>
      <c r="AT63" s="24"/>
      <c r="AU63" s="24"/>
      <c r="AV63" s="24"/>
    </row>
    <row r="64" spans="1:48" s="8" customFormat="1">
      <c r="A64" s="2"/>
      <c r="B64" s="61" t="s">
        <v>267</v>
      </c>
      <c r="C64" s="61" t="s">
        <v>107</v>
      </c>
      <c r="D64" s="79" t="s">
        <v>269</v>
      </c>
      <c r="E64" s="9">
        <v>1</v>
      </c>
      <c r="F64" s="45">
        <f t="shared" si="3"/>
        <v>51.88</v>
      </c>
      <c r="G64" s="47">
        <f t="shared" si="2"/>
        <v>51.88</v>
      </c>
      <c r="H64" s="5"/>
      <c r="I64" s="5"/>
      <c r="J64" s="5"/>
      <c r="K64" s="5"/>
      <c r="L64" s="5"/>
      <c r="M64" s="5"/>
      <c r="N64" s="5">
        <v>51.88</v>
      </c>
      <c r="O64" s="24" t="s">
        <v>268</v>
      </c>
      <c r="P64" s="5"/>
      <c r="Q64" s="5"/>
      <c r="R64" s="5" t="s">
        <v>253</v>
      </c>
      <c r="S64" s="5"/>
      <c r="T64" s="5"/>
      <c r="U64" s="5"/>
      <c r="V64" s="5"/>
      <c r="W64" s="5"/>
      <c r="X64" s="5"/>
      <c r="Y64" s="5"/>
      <c r="Z64" s="5"/>
      <c r="AA64" s="5"/>
      <c r="AB64" s="5"/>
      <c r="AC64" s="6"/>
      <c r="AD64" s="5"/>
      <c r="AE64" s="6"/>
      <c r="AF64" s="5"/>
      <c r="AG64" s="6"/>
      <c r="AH64" s="5"/>
      <c r="AI64" s="6"/>
      <c r="AJ64" s="5"/>
      <c r="AK64" s="6"/>
      <c r="AL64" s="85"/>
      <c r="AM64" s="24"/>
      <c r="AN64" s="24"/>
      <c r="AO64" s="24"/>
      <c r="AP64" s="24"/>
      <c r="AQ64" s="24"/>
      <c r="AR64" s="24"/>
      <c r="AS64" s="24"/>
      <c r="AT64" s="24"/>
      <c r="AU64" s="24"/>
      <c r="AV64" s="24"/>
    </row>
    <row r="65" spans="1:48" s="8" customFormat="1">
      <c r="A65" s="2">
        <v>63</v>
      </c>
      <c r="B65" s="49" t="s">
        <v>25</v>
      </c>
      <c r="C65" s="49" t="s">
        <v>277</v>
      </c>
      <c r="D65" s="24" t="s">
        <v>281</v>
      </c>
      <c r="E65" s="24">
        <v>1</v>
      </c>
      <c r="F65" s="45">
        <f t="shared" si="3"/>
        <v>50.65</v>
      </c>
      <c r="G65" s="47">
        <f t="shared" si="2"/>
        <v>50.65</v>
      </c>
      <c r="H65" s="24"/>
      <c r="I65" s="24"/>
      <c r="J65" s="24"/>
      <c r="K65" s="24"/>
      <c r="L65" s="24"/>
      <c r="M65" s="24"/>
      <c r="N65" s="13"/>
      <c r="O65" s="24"/>
      <c r="P65" s="13">
        <v>50.65</v>
      </c>
      <c r="Q65" s="24" t="s">
        <v>280</v>
      </c>
      <c r="R65" s="24" t="s">
        <v>253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86"/>
      <c r="AM65" s="24"/>
      <c r="AN65" s="24"/>
      <c r="AO65" s="24"/>
      <c r="AP65" s="24"/>
      <c r="AQ65" s="24"/>
      <c r="AR65" s="24"/>
      <c r="AS65" s="24"/>
      <c r="AT65" s="24"/>
      <c r="AU65" s="24"/>
      <c r="AV65" s="24"/>
    </row>
    <row r="66" spans="1:48" s="8" customFormat="1">
      <c r="A66" s="2"/>
      <c r="B66" s="49" t="s">
        <v>278</v>
      </c>
      <c r="C66" s="49" t="s">
        <v>279</v>
      </c>
      <c r="D66" s="24" t="s">
        <v>280</v>
      </c>
      <c r="E66" s="24">
        <v>1</v>
      </c>
      <c r="F66" s="45">
        <f t="shared" si="3"/>
        <v>50.65</v>
      </c>
      <c r="G66" s="47">
        <f t="shared" si="2"/>
        <v>50.65</v>
      </c>
      <c r="H66" s="24"/>
      <c r="I66" s="24"/>
      <c r="J66" s="24"/>
      <c r="K66" s="24"/>
      <c r="L66" s="24"/>
      <c r="M66" s="24"/>
      <c r="N66" s="13"/>
      <c r="O66" s="24"/>
      <c r="P66" s="13">
        <v>50.65</v>
      </c>
      <c r="Q66" s="24" t="s">
        <v>281</v>
      </c>
      <c r="R66" s="24" t="s">
        <v>253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86"/>
      <c r="AM66" s="24"/>
      <c r="AN66" s="24"/>
      <c r="AO66" s="24"/>
      <c r="AP66" s="24"/>
      <c r="AQ66" s="24"/>
      <c r="AR66" s="24"/>
      <c r="AS66" s="24"/>
      <c r="AT66" s="24"/>
      <c r="AU66" s="24"/>
      <c r="AV66" s="24"/>
    </row>
    <row r="67" spans="1:48" s="8" customFormat="1">
      <c r="A67" s="2">
        <v>65</v>
      </c>
      <c r="B67" s="8" t="s">
        <v>80</v>
      </c>
      <c r="C67" s="61" t="s">
        <v>260</v>
      </c>
      <c r="D67" s="79" t="s">
        <v>262</v>
      </c>
      <c r="E67" s="24">
        <v>1</v>
      </c>
      <c r="F67" s="45">
        <f t="shared" si="3"/>
        <v>50.21</v>
      </c>
      <c r="G67" s="47">
        <f t="shared" ref="G67:G98" si="4">F67/E67</f>
        <v>50.21</v>
      </c>
      <c r="H67" s="5"/>
      <c r="I67" s="5"/>
      <c r="J67" s="5"/>
      <c r="K67" s="5"/>
      <c r="L67" s="5"/>
      <c r="M67" s="5"/>
      <c r="N67" s="5">
        <v>50.21</v>
      </c>
      <c r="O67" s="5" t="s">
        <v>263</v>
      </c>
      <c r="P67" s="5"/>
      <c r="Q67" s="5"/>
      <c r="R67" s="5" t="s">
        <v>253</v>
      </c>
      <c r="S67" s="5"/>
      <c r="T67" s="5"/>
      <c r="U67" s="5"/>
      <c r="V67" s="5"/>
      <c r="W67" s="5"/>
      <c r="X67" s="5"/>
      <c r="Y67" s="5"/>
      <c r="Z67" s="5"/>
      <c r="AA67" s="5"/>
      <c r="AB67" s="5"/>
      <c r="AC67" s="6"/>
      <c r="AD67" s="5"/>
      <c r="AE67" s="6"/>
      <c r="AF67" s="5"/>
      <c r="AG67" s="6"/>
      <c r="AH67" s="5"/>
      <c r="AI67" s="6"/>
      <c r="AJ67" s="5"/>
      <c r="AK67" s="6"/>
      <c r="AL67" s="85"/>
      <c r="AM67" s="24"/>
      <c r="AN67" s="24"/>
      <c r="AO67" s="24"/>
      <c r="AP67" s="24"/>
      <c r="AQ67" s="24"/>
      <c r="AR67" s="24"/>
      <c r="AS67" s="24"/>
      <c r="AT67" s="24"/>
      <c r="AU67" s="24"/>
      <c r="AV67" s="24"/>
    </row>
    <row r="68" spans="1:48" s="8" customFormat="1">
      <c r="A68" s="2">
        <v>66</v>
      </c>
      <c r="B68" s="61" t="s">
        <v>257</v>
      </c>
      <c r="C68" s="61" t="s">
        <v>258</v>
      </c>
      <c r="D68" s="79" t="s">
        <v>259</v>
      </c>
      <c r="E68" s="24">
        <v>1</v>
      </c>
      <c r="F68" s="45">
        <f t="shared" si="3"/>
        <v>46.82</v>
      </c>
      <c r="G68" s="47">
        <f t="shared" si="4"/>
        <v>46.82</v>
      </c>
      <c r="H68" s="5"/>
      <c r="I68" s="5"/>
      <c r="J68" s="5"/>
      <c r="K68" s="5"/>
      <c r="L68" s="5"/>
      <c r="M68" s="5"/>
      <c r="N68" s="5">
        <v>46.82</v>
      </c>
      <c r="O68" s="5" t="s">
        <v>116</v>
      </c>
      <c r="P68" s="5"/>
      <c r="Q68" s="5"/>
      <c r="R68" s="5" t="s">
        <v>253</v>
      </c>
      <c r="S68" s="5"/>
      <c r="T68" s="5"/>
      <c r="U68" s="5"/>
      <c r="V68" s="5"/>
      <c r="W68" s="5"/>
      <c r="X68" s="12"/>
      <c r="Y68" s="4"/>
      <c r="Z68" s="5"/>
      <c r="AA68" s="5"/>
      <c r="AB68" s="5"/>
      <c r="AC68" s="6"/>
      <c r="AD68" s="5"/>
      <c r="AE68" s="6"/>
      <c r="AF68" s="5"/>
      <c r="AG68" s="6"/>
      <c r="AH68" s="5"/>
      <c r="AI68" s="6"/>
      <c r="AJ68" s="5"/>
      <c r="AK68" s="6"/>
      <c r="AL68" s="85"/>
      <c r="AM68" s="24"/>
      <c r="AN68" s="24"/>
      <c r="AO68" s="24"/>
      <c r="AP68" s="24"/>
      <c r="AQ68" s="24"/>
      <c r="AR68" s="24"/>
      <c r="AS68" s="24"/>
      <c r="AT68" s="24"/>
      <c r="AU68" s="24"/>
      <c r="AV68" s="24"/>
    </row>
    <row r="69" spans="1:48" s="8" customFormat="1">
      <c r="A69" s="2">
        <v>67</v>
      </c>
      <c r="B69" s="61" t="s">
        <v>134</v>
      </c>
      <c r="C69" s="61" t="s">
        <v>213</v>
      </c>
      <c r="D69" s="79" t="s">
        <v>137</v>
      </c>
      <c r="E69" s="9">
        <v>1</v>
      </c>
      <c r="F69" s="45">
        <f t="shared" si="3"/>
        <v>46.21</v>
      </c>
      <c r="G69" s="47">
        <f t="shared" si="4"/>
        <v>46.21</v>
      </c>
      <c r="H69" s="24"/>
      <c r="I69" s="24"/>
      <c r="J69" s="24"/>
      <c r="K69" s="24"/>
      <c r="L69" s="24"/>
      <c r="M69" s="24"/>
      <c r="N69" s="13"/>
      <c r="O69" s="24"/>
      <c r="P69" s="24"/>
      <c r="Q69" s="24"/>
      <c r="R69" s="13">
        <v>46.21</v>
      </c>
      <c r="S69" s="24" t="s">
        <v>285</v>
      </c>
      <c r="T69" s="24"/>
      <c r="U69" s="24"/>
      <c r="V69" s="24"/>
      <c r="W69" s="24"/>
      <c r="X69" s="24"/>
      <c r="Y69" s="24"/>
      <c r="Z69" s="13"/>
      <c r="AA69" s="24"/>
      <c r="AB69" s="24"/>
      <c r="AC69" s="24"/>
      <c r="AD69" s="24"/>
      <c r="AE69" s="24"/>
      <c r="AF69" s="13"/>
      <c r="AG69" s="24"/>
      <c r="AH69" s="13"/>
      <c r="AI69" s="24"/>
      <c r="AJ69" s="13"/>
      <c r="AK69" s="24"/>
      <c r="AL69" s="86"/>
      <c r="AM69" s="24"/>
      <c r="AN69" s="24"/>
      <c r="AO69" s="24"/>
      <c r="AP69" s="24"/>
      <c r="AQ69" s="24"/>
      <c r="AR69" s="24"/>
      <c r="AS69" s="24"/>
      <c r="AT69" s="24"/>
      <c r="AU69" s="24"/>
      <c r="AV69" s="24"/>
    </row>
    <row r="70" spans="1:48">
      <c r="A70" s="2"/>
      <c r="B70" s="61" t="s">
        <v>28</v>
      </c>
      <c r="C70" s="61" t="s">
        <v>286</v>
      </c>
      <c r="D70" s="79" t="s">
        <v>285</v>
      </c>
      <c r="E70" s="9">
        <v>1</v>
      </c>
      <c r="F70" s="45">
        <f t="shared" si="3"/>
        <v>46.21</v>
      </c>
      <c r="G70" s="47">
        <f t="shared" si="4"/>
        <v>46.21</v>
      </c>
      <c r="H70" s="24"/>
      <c r="I70" s="24"/>
      <c r="J70" s="24"/>
      <c r="K70" s="24"/>
      <c r="L70" s="24"/>
      <c r="M70" s="24"/>
      <c r="N70" s="13"/>
      <c r="O70" s="24"/>
      <c r="P70" s="24"/>
      <c r="Q70" s="24"/>
      <c r="R70" s="13">
        <v>46.21</v>
      </c>
      <c r="S70" s="24" t="s">
        <v>137</v>
      </c>
      <c r="T70" s="24"/>
      <c r="U70" s="24"/>
      <c r="V70" s="24"/>
      <c r="W70" s="24"/>
      <c r="X70" s="24"/>
      <c r="Y70" s="24"/>
      <c r="Z70" s="13"/>
      <c r="AA70" s="24"/>
      <c r="AB70" s="24"/>
      <c r="AC70" s="24"/>
      <c r="AD70" s="24"/>
      <c r="AE70" s="24"/>
      <c r="AF70" s="13"/>
      <c r="AG70" s="24"/>
      <c r="AH70" s="13"/>
      <c r="AI70" s="24"/>
      <c r="AJ70" s="13"/>
      <c r="AK70" s="24"/>
      <c r="AL70" s="88"/>
    </row>
    <row r="71" spans="1:48">
      <c r="A71" s="2">
        <v>69</v>
      </c>
      <c r="B71" s="49" t="s">
        <v>121</v>
      </c>
      <c r="C71" s="49" t="s">
        <v>122</v>
      </c>
      <c r="D71" s="24" t="s">
        <v>18</v>
      </c>
      <c r="E71" s="24">
        <v>1</v>
      </c>
      <c r="F71" s="45">
        <f t="shared" si="3"/>
        <v>44.7</v>
      </c>
      <c r="G71" s="47">
        <f t="shared" si="4"/>
        <v>44.7</v>
      </c>
      <c r="H71" s="5"/>
      <c r="I71" s="5"/>
      <c r="J71" s="5"/>
      <c r="K71" s="5"/>
      <c r="L71" s="5"/>
      <c r="M71" s="5"/>
      <c r="N71" s="70"/>
      <c r="O71" s="70"/>
      <c r="P71" s="5"/>
      <c r="Q71" s="5"/>
      <c r="R71" s="5">
        <v>44.7</v>
      </c>
      <c r="S71" s="5" t="s">
        <v>123</v>
      </c>
      <c r="T71" s="5"/>
      <c r="U71" s="5"/>
      <c r="V71" s="5"/>
      <c r="W71" s="5"/>
      <c r="X71" s="5"/>
      <c r="Y71" s="5"/>
      <c r="Z71" s="5"/>
      <c r="AA71" s="5"/>
      <c r="AB71" s="5"/>
      <c r="AC71" s="6"/>
      <c r="AD71" s="5"/>
      <c r="AE71" s="6"/>
      <c r="AF71" s="5"/>
      <c r="AG71" s="6"/>
      <c r="AH71" s="5"/>
      <c r="AI71" s="6"/>
      <c r="AJ71" s="5"/>
      <c r="AK71" s="6"/>
      <c r="AL71" s="87"/>
      <c r="AM71" s="88"/>
      <c r="AN71" s="88"/>
      <c r="AO71" s="88"/>
      <c r="AP71" s="88"/>
      <c r="AQ71" s="88"/>
      <c r="AR71" s="88"/>
      <c r="AS71" s="88"/>
      <c r="AT71" s="88"/>
      <c r="AU71" s="88"/>
      <c r="AV71" s="88"/>
    </row>
    <row r="72" spans="1:48">
      <c r="A72" s="2"/>
      <c r="B72" s="62" t="s">
        <v>142</v>
      </c>
      <c r="C72" s="61" t="s">
        <v>143</v>
      </c>
      <c r="D72" s="79" t="s">
        <v>123</v>
      </c>
      <c r="E72" s="9">
        <v>1</v>
      </c>
      <c r="F72" s="45">
        <f t="shared" si="3"/>
        <v>44.7</v>
      </c>
      <c r="G72" s="47">
        <f t="shared" si="4"/>
        <v>44.7</v>
      </c>
      <c r="H72" s="5"/>
      <c r="I72" s="5"/>
      <c r="J72" s="5"/>
      <c r="K72" s="5"/>
      <c r="L72" s="5"/>
      <c r="M72" s="68"/>
      <c r="N72" s="5"/>
      <c r="O72" s="5"/>
      <c r="P72" s="69"/>
      <c r="Q72" s="5"/>
      <c r="R72" s="5">
        <v>44.7</v>
      </c>
      <c r="S72" s="5" t="s">
        <v>18</v>
      </c>
      <c r="T72" s="5"/>
      <c r="U72" s="5"/>
      <c r="V72" s="5"/>
      <c r="W72" s="5"/>
      <c r="X72" s="5"/>
      <c r="Y72" s="5"/>
      <c r="Z72" s="5"/>
      <c r="AA72" s="5"/>
      <c r="AB72" s="5"/>
      <c r="AC72" s="6"/>
      <c r="AD72" s="5"/>
      <c r="AE72" s="6"/>
      <c r="AF72" s="5"/>
      <c r="AG72" s="6"/>
      <c r="AH72" s="5"/>
      <c r="AI72" s="6"/>
      <c r="AJ72" s="5"/>
      <c r="AK72" s="6"/>
      <c r="AL72" s="87"/>
      <c r="AM72" s="88"/>
      <c r="AN72" s="88"/>
      <c r="AO72" s="88"/>
      <c r="AP72" s="88"/>
      <c r="AQ72" s="88"/>
      <c r="AR72" s="88"/>
      <c r="AS72" s="88"/>
      <c r="AT72" s="88"/>
      <c r="AU72" s="88"/>
      <c r="AV72" s="88"/>
    </row>
    <row r="73" spans="1:48">
      <c r="A73" s="2">
        <v>71</v>
      </c>
      <c r="B73" s="61" t="s">
        <v>184</v>
      </c>
      <c r="C73" s="61" t="s">
        <v>36</v>
      </c>
      <c r="D73" s="79" t="s">
        <v>56</v>
      </c>
      <c r="E73" s="9">
        <v>1</v>
      </c>
      <c r="F73" s="45">
        <f t="shared" si="3"/>
        <v>42.61</v>
      </c>
      <c r="G73" s="47">
        <f t="shared" si="4"/>
        <v>42.61</v>
      </c>
      <c r="H73" s="5"/>
      <c r="I73" s="5"/>
      <c r="J73" s="5">
        <v>42.61</v>
      </c>
      <c r="K73" s="5" t="s">
        <v>55</v>
      </c>
      <c r="L73" s="5"/>
      <c r="M73" s="68"/>
      <c r="N73" s="5" t="s">
        <v>253</v>
      </c>
      <c r="O73" s="5"/>
      <c r="P73" s="69"/>
      <c r="Q73" s="5"/>
      <c r="R73" s="5" t="s">
        <v>253</v>
      </c>
      <c r="S73" s="5"/>
      <c r="T73" s="5"/>
      <c r="U73" s="5"/>
      <c r="V73" s="5"/>
      <c r="W73" s="5"/>
      <c r="X73" s="5"/>
      <c r="Y73" s="5"/>
      <c r="Z73" s="5"/>
      <c r="AA73" s="5"/>
      <c r="AB73" s="5"/>
      <c r="AC73" s="6"/>
      <c r="AD73" s="5"/>
      <c r="AE73" s="6"/>
      <c r="AF73" s="5"/>
      <c r="AG73" s="6"/>
      <c r="AH73" s="5"/>
      <c r="AI73" s="6"/>
      <c r="AJ73" s="5"/>
      <c r="AK73" s="6"/>
      <c r="AL73" s="87"/>
      <c r="AM73" s="88"/>
      <c r="AN73" s="88"/>
      <c r="AO73" s="88"/>
      <c r="AP73" s="88"/>
      <c r="AQ73" s="88"/>
      <c r="AR73" s="88"/>
      <c r="AS73" s="88"/>
      <c r="AT73" s="88"/>
      <c r="AU73" s="88"/>
      <c r="AV73" s="88"/>
    </row>
    <row r="74" spans="1:48" s="8" customFormat="1">
      <c r="A74" s="2">
        <v>72</v>
      </c>
      <c r="B74" s="61" t="s">
        <v>149</v>
      </c>
      <c r="C74" s="61" t="s">
        <v>150</v>
      </c>
      <c r="D74" s="79" t="s">
        <v>52</v>
      </c>
      <c r="E74" s="24">
        <v>1</v>
      </c>
      <c r="F74" s="45">
        <f t="shared" ref="F74:F109" si="5">SUM(H74:AM74)-(0+0)</f>
        <v>41.23</v>
      </c>
      <c r="G74" s="47">
        <f t="shared" si="4"/>
        <v>41.23</v>
      </c>
      <c r="H74" s="5"/>
      <c r="I74" s="5"/>
      <c r="J74" s="5"/>
      <c r="K74" s="5"/>
      <c r="L74" s="5"/>
      <c r="M74" s="5"/>
      <c r="N74" s="71"/>
      <c r="O74" s="71"/>
      <c r="P74" s="5">
        <v>41.23</v>
      </c>
      <c r="Q74" s="5" t="s">
        <v>282</v>
      </c>
      <c r="R74" s="5" t="s">
        <v>253</v>
      </c>
      <c r="S74" s="5"/>
      <c r="T74" s="5"/>
      <c r="U74" s="5"/>
      <c r="V74" s="5"/>
      <c r="W74" s="5"/>
      <c r="X74" s="5"/>
      <c r="Y74" s="5"/>
      <c r="Z74" s="5"/>
      <c r="AA74" s="5"/>
      <c r="AB74" s="5"/>
      <c r="AC74" s="6"/>
      <c r="AD74" s="5"/>
      <c r="AE74" s="6"/>
      <c r="AF74" s="5"/>
      <c r="AG74" s="6"/>
      <c r="AH74" s="5"/>
      <c r="AI74" s="6"/>
      <c r="AJ74" s="5"/>
      <c r="AK74" s="6"/>
      <c r="AL74" s="85"/>
      <c r="AM74" s="24"/>
      <c r="AN74" s="24"/>
      <c r="AO74" s="24"/>
      <c r="AP74" s="24"/>
      <c r="AQ74" s="24"/>
      <c r="AR74" s="24"/>
      <c r="AS74" s="24"/>
      <c r="AT74" s="24"/>
      <c r="AU74" s="24"/>
      <c r="AV74" s="24"/>
    </row>
    <row r="75" spans="1:48" s="8" customFormat="1">
      <c r="A75" s="2"/>
      <c r="B75" s="49" t="s">
        <v>283</v>
      </c>
      <c r="C75" s="49" t="s">
        <v>284</v>
      </c>
      <c r="D75" s="24" t="s">
        <v>282</v>
      </c>
      <c r="E75" s="24">
        <v>1</v>
      </c>
      <c r="F75" s="45">
        <f t="shared" si="5"/>
        <v>41.23</v>
      </c>
      <c r="G75" s="47">
        <f t="shared" si="4"/>
        <v>41.23</v>
      </c>
      <c r="H75" s="24"/>
      <c r="I75" s="24"/>
      <c r="J75" s="24"/>
      <c r="K75" s="24"/>
      <c r="L75" s="24"/>
      <c r="M75" s="24"/>
      <c r="N75" s="13"/>
      <c r="O75" s="24"/>
      <c r="P75" s="13">
        <v>41.23</v>
      </c>
      <c r="Q75" s="24" t="s">
        <v>52</v>
      </c>
      <c r="R75" s="24" t="s">
        <v>253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86"/>
      <c r="AM75" s="24"/>
      <c r="AN75" s="24"/>
      <c r="AO75" s="24"/>
      <c r="AP75" s="24"/>
      <c r="AQ75" s="24"/>
      <c r="AR75" s="24"/>
      <c r="AS75" s="24"/>
      <c r="AT75" s="24"/>
      <c r="AU75" s="24"/>
      <c r="AV75" s="24"/>
    </row>
    <row r="76" spans="1:48" s="8" customFormat="1">
      <c r="A76" s="2">
        <v>74</v>
      </c>
      <c r="B76" s="61" t="s">
        <v>96</v>
      </c>
      <c r="C76" s="61" t="s">
        <v>97</v>
      </c>
      <c r="D76" s="79" t="s">
        <v>71</v>
      </c>
      <c r="E76" s="9">
        <v>1</v>
      </c>
      <c r="F76" s="45">
        <f t="shared" si="5"/>
        <v>30.47</v>
      </c>
      <c r="G76" s="47">
        <f t="shared" si="4"/>
        <v>30.47</v>
      </c>
      <c r="H76" s="12">
        <v>30.47</v>
      </c>
      <c r="I76" s="12" t="s">
        <v>65</v>
      </c>
      <c r="J76" s="5"/>
      <c r="K76" s="5"/>
      <c r="L76" s="5"/>
      <c r="M76" s="5"/>
      <c r="N76" s="5" t="s">
        <v>253</v>
      </c>
      <c r="O76" s="5"/>
      <c r="P76" s="5"/>
      <c r="Q76" s="5"/>
      <c r="R76" s="5" t="s">
        <v>253</v>
      </c>
      <c r="S76" s="5"/>
      <c r="T76" s="5"/>
      <c r="U76" s="5"/>
      <c r="V76" s="5"/>
      <c r="W76" s="5"/>
      <c r="X76" s="5"/>
      <c r="Y76" s="5"/>
      <c r="Z76" s="5"/>
      <c r="AA76" s="5"/>
      <c r="AB76" s="5"/>
      <c r="AC76" s="6"/>
      <c r="AD76" s="5"/>
      <c r="AE76" s="6"/>
      <c r="AF76" s="5"/>
      <c r="AG76" s="6"/>
      <c r="AH76" s="5"/>
      <c r="AI76" s="6"/>
      <c r="AJ76" s="5"/>
      <c r="AK76" s="6"/>
      <c r="AL76" s="85"/>
      <c r="AM76" s="24"/>
      <c r="AN76" s="24"/>
      <c r="AO76" s="24"/>
      <c r="AP76" s="24"/>
      <c r="AQ76" s="24"/>
      <c r="AR76" s="24"/>
      <c r="AS76" s="24"/>
      <c r="AT76" s="24"/>
      <c r="AU76" s="24"/>
      <c r="AV76" s="24"/>
    </row>
    <row r="77" spans="1:48" s="8" customFormat="1">
      <c r="A77" s="2"/>
      <c r="B77" s="61" t="s">
        <v>102</v>
      </c>
      <c r="C77" s="61" t="s">
        <v>103</v>
      </c>
      <c r="D77" s="79" t="s">
        <v>65</v>
      </c>
      <c r="E77" s="24">
        <v>1</v>
      </c>
      <c r="F77" s="45">
        <f t="shared" si="5"/>
        <v>30.47</v>
      </c>
      <c r="G77" s="47">
        <f t="shared" si="4"/>
        <v>30.47</v>
      </c>
      <c r="H77" s="5">
        <v>30.47</v>
      </c>
      <c r="I77" s="5" t="s">
        <v>71</v>
      </c>
      <c r="J77" s="5"/>
      <c r="K77" s="5"/>
      <c r="L77" s="5"/>
      <c r="M77" s="5"/>
      <c r="N77" s="5" t="s">
        <v>253</v>
      </c>
      <c r="O77" s="5"/>
      <c r="P77" s="24"/>
      <c r="Q77" s="24"/>
      <c r="R77" s="24" t="s">
        <v>253</v>
      </c>
      <c r="S77" s="24"/>
      <c r="T77" s="24"/>
      <c r="U77" s="24"/>
      <c r="V77" s="24"/>
      <c r="W77" s="24"/>
      <c r="X77" s="13"/>
      <c r="Y77" s="24"/>
      <c r="Z77" s="13"/>
      <c r="AA77" s="24"/>
      <c r="AB77" s="13"/>
      <c r="AC77" s="24"/>
      <c r="AD77" s="24"/>
      <c r="AE77" s="24"/>
      <c r="AF77" s="13"/>
      <c r="AG77" s="24"/>
      <c r="AH77" s="13"/>
      <c r="AI77" s="24"/>
      <c r="AJ77" s="13"/>
      <c r="AK77" s="24"/>
      <c r="AL77" s="85"/>
      <c r="AM77" s="24"/>
      <c r="AN77" s="24"/>
      <c r="AO77" s="24"/>
      <c r="AP77" s="24"/>
      <c r="AQ77" s="24"/>
      <c r="AR77" s="24"/>
      <c r="AS77" s="24"/>
      <c r="AT77" s="24"/>
      <c r="AU77" s="24"/>
      <c r="AV77" s="24"/>
    </row>
    <row r="78" spans="1:48" s="8" customFormat="1">
      <c r="A78" s="2">
        <v>76</v>
      </c>
      <c r="B78" s="61" t="s">
        <v>105</v>
      </c>
      <c r="C78" s="61" t="s">
        <v>106</v>
      </c>
      <c r="D78" s="79" t="s">
        <v>23</v>
      </c>
      <c r="E78" s="9"/>
      <c r="F78" s="45">
        <f t="shared" si="5"/>
        <v>0</v>
      </c>
      <c r="G78" s="47" t="e">
        <f t="shared" si="4"/>
        <v>#DIV/0!</v>
      </c>
      <c r="H78" s="5"/>
      <c r="I78" s="5"/>
      <c r="J78" s="5"/>
      <c r="K78" s="5"/>
      <c r="L78" s="5"/>
      <c r="M78" s="5"/>
      <c r="N78" s="24"/>
      <c r="O78" s="24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6"/>
      <c r="AD78" s="5"/>
      <c r="AE78" s="6"/>
      <c r="AF78" s="5"/>
      <c r="AG78" s="6"/>
      <c r="AH78" s="5"/>
      <c r="AI78" s="6"/>
      <c r="AJ78" s="5"/>
      <c r="AK78" s="6"/>
      <c r="AL78" s="85"/>
      <c r="AM78" s="24"/>
      <c r="AN78" s="24"/>
      <c r="AO78" s="24"/>
      <c r="AP78" s="24"/>
      <c r="AQ78" s="24"/>
      <c r="AR78" s="24"/>
      <c r="AS78" s="24"/>
      <c r="AT78" s="24"/>
      <c r="AU78" s="24"/>
      <c r="AV78" s="24"/>
    </row>
    <row r="79" spans="1:48" s="8" customFormat="1">
      <c r="A79" s="2">
        <v>77</v>
      </c>
      <c r="B79" s="61" t="s">
        <v>113</v>
      </c>
      <c r="C79" s="61" t="s">
        <v>114</v>
      </c>
      <c r="D79" s="79" t="s">
        <v>115</v>
      </c>
      <c r="E79" s="9"/>
      <c r="F79" s="45">
        <f t="shared" si="5"/>
        <v>0</v>
      </c>
      <c r="G79" s="47" t="e">
        <f t="shared" si="4"/>
        <v>#DIV/0!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6"/>
      <c r="AD79" s="5"/>
      <c r="AE79" s="6"/>
      <c r="AF79" s="5"/>
      <c r="AG79" s="6"/>
      <c r="AH79" s="5"/>
      <c r="AI79" s="6"/>
      <c r="AJ79" s="5"/>
      <c r="AK79" s="6"/>
      <c r="AL79" s="86"/>
      <c r="AM79" s="24"/>
      <c r="AN79" s="24"/>
      <c r="AO79" s="24"/>
      <c r="AP79" s="24"/>
      <c r="AQ79" s="24"/>
      <c r="AR79" s="24"/>
      <c r="AS79" s="24"/>
      <c r="AT79" s="24"/>
      <c r="AU79" s="24"/>
      <c r="AV79" s="24"/>
    </row>
    <row r="80" spans="1:48">
      <c r="A80" s="2">
        <v>78</v>
      </c>
      <c r="B80" s="61" t="s">
        <v>19</v>
      </c>
      <c r="C80" s="61" t="s">
        <v>191</v>
      </c>
      <c r="D80" s="79" t="s">
        <v>75</v>
      </c>
      <c r="E80" s="9"/>
      <c r="F80" s="45">
        <f t="shared" si="5"/>
        <v>0</v>
      </c>
      <c r="G80" s="47" t="e">
        <f t="shared" si="4"/>
        <v>#DIV/0!</v>
      </c>
      <c r="H80" s="5"/>
      <c r="I80" s="5"/>
      <c r="J80" s="5"/>
      <c r="K80" s="5"/>
      <c r="L80" s="5"/>
      <c r="M80" s="5"/>
      <c r="N80" s="5"/>
      <c r="O80" s="5"/>
      <c r="P80" s="4"/>
      <c r="Q80" s="4"/>
      <c r="R80" s="12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12"/>
      <c r="AG80" s="20"/>
      <c r="AH80" s="12"/>
      <c r="AI80" s="4"/>
      <c r="AJ80" s="12"/>
      <c r="AK80" s="4"/>
      <c r="AL80" s="2"/>
      <c r="AM80" s="88"/>
      <c r="AN80" s="88"/>
      <c r="AO80" s="88"/>
      <c r="AP80" s="88"/>
      <c r="AQ80" s="88"/>
      <c r="AR80" s="88"/>
      <c r="AS80" s="88"/>
      <c r="AT80" s="88"/>
      <c r="AU80" s="88"/>
      <c r="AV80" s="88"/>
    </row>
    <row r="81" spans="1:48">
      <c r="A81" s="2">
        <v>79</v>
      </c>
      <c r="B81" s="61" t="s">
        <v>147</v>
      </c>
      <c r="C81" s="61" t="s">
        <v>148</v>
      </c>
      <c r="D81" s="79" t="s">
        <v>24</v>
      </c>
      <c r="E81" s="9"/>
      <c r="F81" s="45">
        <f t="shared" si="5"/>
        <v>0</v>
      </c>
      <c r="G81" s="47" t="e">
        <f t="shared" si="4"/>
        <v>#DIV/0!</v>
      </c>
      <c r="H81" s="24"/>
      <c r="I81" s="24"/>
      <c r="J81" s="24"/>
      <c r="K81" s="24"/>
      <c r="L81" s="24"/>
      <c r="M81" s="24"/>
      <c r="N81" s="13"/>
      <c r="O81" s="24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6"/>
      <c r="AD81" s="5"/>
      <c r="AE81" s="6"/>
      <c r="AF81" s="5"/>
      <c r="AG81" s="21"/>
      <c r="AH81" s="5"/>
      <c r="AI81" s="6"/>
      <c r="AJ81" s="5"/>
      <c r="AK81" s="6"/>
      <c r="AL81" s="2"/>
      <c r="AM81" s="88"/>
      <c r="AN81" s="88"/>
      <c r="AO81" s="88"/>
      <c r="AP81" s="88"/>
      <c r="AQ81" s="88"/>
      <c r="AR81" s="88"/>
      <c r="AS81" s="88"/>
      <c r="AT81" s="88"/>
      <c r="AU81" s="88"/>
      <c r="AV81" s="88"/>
    </row>
    <row r="82" spans="1:48">
      <c r="A82" s="2">
        <v>80</v>
      </c>
      <c r="B82" s="61" t="s">
        <v>151</v>
      </c>
      <c r="C82" s="61" t="s">
        <v>152</v>
      </c>
      <c r="D82" s="79" t="s">
        <v>32</v>
      </c>
      <c r="E82" s="9"/>
      <c r="F82" s="45">
        <f t="shared" si="5"/>
        <v>0</v>
      </c>
      <c r="G82" s="47" t="e">
        <f t="shared" si="4"/>
        <v>#DIV/0!</v>
      </c>
      <c r="H82" s="5"/>
      <c r="I82" s="5"/>
      <c r="J82" s="5"/>
      <c r="K82" s="5"/>
      <c r="L82" s="5"/>
      <c r="M82" s="5"/>
      <c r="N82" s="5"/>
      <c r="O82" s="16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6"/>
      <c r="AD82" s="5"/>
      <c r="AE82" s="6"/>
      <c r="AF82" s="5"/>
      <c r="AG82" s="21"/>
      <c r="AH82" s="5"/>
      <c r="AI82" s="6"/>
      <c r="AJ82" s="5"/>
      <c r="AK82" s="6"/>
      <c r="AL82" s="24"/>
      <c r="AM82" s="88"/>
      <c r="AN82" s="88"/>
      <c r="AO82" s="88"/>
      <c r="AP82" s="88"/>
      <c r="AQ82" s="88"/>
      <c r="AR82" s="88"/>
      <c r="AS82" s="88"/>
      <c r="AT82" s="88"/>
      <c r="AU82" s="88"/>
      <c r="AV82" s="88"/>
    </row>
    <row r="83" spans="1:48">
      <c r="A83" s="2">
        <v>81</v>
      </c>
      <c r="B83" s="61" t="s">
        <v>153</v>
      </c>
      <c r="C83" s="61" t="s">
        <v>154</v>
      </c>
      <c r="D83" s="79" t="s">
        <v>92</v>
      </c>
      <c r="E83" s="9"/>
      <c r="F83" s="45">
        <f t="shared" si="5"/>
        <v>0</v>
      </c>
      <c r="G83" s="47" t="e">
        <f t="shared" si="4"/>
        <v>#DIV/0!</v>
      </c>
      <c r="H83" s="12"/>
      <c r="I83" s="12"/>
      <c r="J83" s="12"/>
      <c r="K83" s="12"/>
      <c r="L83" s="4"/>
      <c r="M83" s="4"/>
      <c r="N83" s="12"/>
      <c r="O83" s="72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6"/>
      <c r="AD83" s="5"/>
      <c r="AE83" s="6"/>
      <c r="AF83" s="5"/>
      <c r="AG83" s="21"/>
      <c r="AH83" s="5"/>
      <c r="AI83" s="6"/>
      <c r="AJ83" s="5"/>
      <c r="AK83" s="6"/>
      <c r="AL83" s="24"/>
      <c r="AM83" s="88"/>
      <c r="AN83" s="88"/>
      <c r="AO83" s="88"/>
      <c r="AP83" s="88"/>
      <c r="AQ83" s="88"/>
      <c r="AR83" s="88"/>
      <c r="AS83" s="88"/>
      <c r="AT83" s="88"/>
      <c r="AU83" s="88"/>
      <c r="AV83" s="88"/>
    </row>
    <row r="84" spans="1:48">
      <c r="A84" s="2">
        <v>82</v>
      </c>
      <c r="B84" s="61" t="s">
        <v>165</v>
      </c>
      <c r="C84" s="61" t="s">
        <v>166</v>
      </c>
      <c r="D84" s="79" t="s">
        <v>104</v>
      </c>
      <c r="E84" s="24"/>
      <c r="F84" s="45">
        <f t="shared" si="5"/>
        <v>0</v>
      </c>
      <c r="G84" s="47" t="e">
        <f t="shared" si="4"/>
        <v>#DIV/0!</v>
      </c>
      <c r="H84" s="5"/>
      <c r="I84" s="5"/>
      <c r="J84" s="5"/>
      <c r="K84" s="5"/>
      <c r="L84" s="5"/>
      <c r="M84" s="5"/>
      <c r="N84" s="13"/>
      <c r="O84" s="24"/>
      <c r="P84" s="24"/>
      <c r="Q84" s="24"/>
      <c r="R84" s="24"/>
      <c r="S84" s="24"/>
      <c r="T84" s="24"/>
      <c r="U84" s="24"/>
      <c r="V84" s="24"/>
      <c r="W84" s="24"/>
      <c r="X84" s="13"/>
      <c r="Y84" s="24"/>
      <c r="Z84" s="24"/>
      <c r="AA84" s="24"/>
      <c r="AB84" s="24"/>
      <c r="AC84" s="24"/>
      <c r="AD84" s="24"/>
      <c r="AE84" s="24"/>
      <c r="AF84" s="13"/>
      <c r="AG84" s="26"/>
      <c r="AH84" s="13"/>
      <c r="AI84" s="24"/>
      <c r="AJ84" s="13"/>
      <c r="AK84" s="24"/>
      <c r="AL84" s="24"/>
      <c r="AM84" s="88"/>
      <c r="AN84" s="88"/>
      <c r="AO84" s="88"/>
      <c r="AP84" s="88"/>
      <c r="AQ84" s="88"/>
      <c r="AR84" s="88"/>
      <c r="AS84" s="88"/>
      <c r="AT84" s="88"/>
      <c r="AU84" s="88"/>
      <c r="AV84" s="88"/>
    </row>
    <row r="85" spans="1:48">
      <c r="A85" s="2">
        <v>83</v>
      </c>
      <c r="B85" s="61" t="s">
        <v>46</v>
      </c>
      <c r="C85" s="61" t="s">
        <v>177</v>
      </c>
      <c r="D85" s="79" t="s">
        <v>178</v>
      </c>
      <c r="E85" s="9"/>
      <c r="F85" s="45">
        <f t="shared" si="5"/>
        <v>0</v>
      </c>
      <c r="G85" s="47" t="e">
        <f t="shared" si="4"/>
        <v>#DIV/0!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10"/>
      <c r="AD85" s="5"/>
      <c r="AE85" s="10"/>
      <c r="AF85" s="5"/>
      <c r="AG85" s="92"/>
      <c r="AH85" s="5"/>
      <c r="AI85" s="10"/>
      <c r="AJ85" s="5"/>
      <c r="AK85" s="6"/>
      <c r="AL85" s="2"/>
      <c r="AM85" s="88"/>
      <c r="AN85" s="88"/>
      <c r="AO85" s="88"/>
      <c r="AP85" s="88"/>
      <c r="AQ85" s="88"/>
      <c r="AR85" s="88"/>
      <c r="AS85" s="88"/>
      <c r="AT85" s="88"/>
      <c r="AU85" s="88"/>
      <c r="AV85" s="88"/>
    </row>
    <row r="86" spans="1:48">
      <c r="A86" s="2">
        <v>84</v>
      </c>
      <c r="B86" s="61" t="s">
        <v>46</v>
      </c>
      <c r="C86" s="61" t="s">
        <v>99</v>
      </c>
      <c r="D86" s="79" t="s">
        <v>179</v>
      </c>
      <c r="E86" s="24"/>
      <c r="F86" s="45">
        <f t="shared" si="5"/>
        <v>0</v>
      </c>
      <c r="G86" s="47" t="e">
        <f t="shared" si="4"/>
        <v>#DIV/0!</v>
      </c>
      <c r="H86" s="5"/>
      <c r="I86" s="5"/>
      <c r="J86" s="5"/>
      <c r="K86" s="5"/>
      <c r="L86" s="5"/>
      <c r="M86" s="5"/>
      <c r="N86" s="5"/>
      <c r="O86" s="5"/>
      <c r="P86" s="4"/>
      <c r="Q86" s="4"/>
      <c r="R86" s="12"/>
      <c r="S86" s="4"/>
      <c r="T86" s="4"/>
      <c r="U86" s="4"/>
      <c r="V86" s="4"/>
      <c r="W86" s="4"/>
      <c r="X86" s="12"/>
      <c r="Y86" s="4"/>
      <c r="Z86" s="4"/>
      <c r="AA86" s="4"/>
      <c r="AB86" s="4"/>
      <c r="AC86" s="4"/>
      <c r="AD86" s="4"/>
      <c r="AE86" s="4"/>
      <c r="AF86" s="12"/>
      <c r="AG86" s="20"/>
      <c r="AH86" s="12"/>
      <c r="AI86" s="4"/>
      <c r="AJ86" s="12"/>
      <c r="AK86" s="4"/>
      <c r="AL86" s="2"/>
      <c r="AM86" s="88"/>
    </row>
    <row r="87" spans="1:48">
      <c r="A87" s="2">
        <v>85</v>
      </c>
      <c r="B87" s="61" t="s">
        <v>192</v>
      </c>
      <c r="C87" s="61" t="s">
        <v>193</v>
      </c>
      <c r="D87" s="79" t="s">
        <v>144</v>
      </c>
      <c r="E87" s="9"/>
      <c r="F87" s="45">
        <f t="shared" si="5"/>
        <v>0</v>
      </c>
      <c r="G87" s="47" t="e">
        <f t="shared" si="4"/>
        <v>#DIV/0!</v>
      </c>
      <c r="H87" s="24"/>
      <c r="I87" s="24"/>
      <c r="J87" s="24"/>
      <c r="K87" s="24"/>
      <c r="L87" s="24"/>
      <c r="M87" s="24"/>
      <c r="N87" s="13"/>
      <c r="O87" s="24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6"/>
      <c r="AD87" s="5"/>
      <c r="AE87" s="6"/>
      <c r="AF87" s="5"/>
      <c r="AG87" s="21"/>
      <c r="AH87" s="5"/>
      <c r="AI87" s="6"/>
      <c r="AJ87" s="5"/>
      <c r="AK87" s="6"/>
      <c r="AL87" s="2"/>
      <c r="AM87" s="88"/>
    </row>
    <row r="88" spans="1:48">
      <c r="A88" s="2">
        <v>86</v>
      </c>
      <c r="B88" s="49" t="s">
        <v>19</v>
      </c>
      <c r="C88" s="49" t="s">
        <v>20</v>
      </c>
      <c r="D88" s="24" t="s">
        <v>133</v>
      </c>
      <c r="E88" s="24"/>
      <c r="F88" s="45">
        <f t="shared" si="5"/>
        <v>0</v>
      </c>
      <c r="G88" s="47" t="e">
        <f t="shared" si="4"/>
        <v>#DIV/0!</v>
      </c>
      <c r="H88" s="12"/>
      <c r="I88" s="12"/>
      <c r="J88" s="12"/>
      <c r="K88" s="12"/>
      <c r="L88" s="12"/>
      <c r="M88" s="12"/>
      <c r="N88" s="12"/>
      <c r="O88" s="12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6"/>
      <c r="AD88" s="5"/>
      <c r="AE88" s="6"/>
      <c r="AF88" s="5"/>
      <c r="AG88" s="21"/>
      <c r="AH88" s="5"/>
      <c r="AI88" s="6"/>
      <c r="AJ88" s="5"/>
      <c r="AK88" s="6"/>
      <c r="AL88" s="2"/>
      <c r="AM88" s="88"/>
    </row>
    <row r="89" spans="1:48">
      <c r="A89" s="2">
        <v>87</v>
      </c>
      <c r="B89" s="61" t="s">
        <v>96</v>
      </c>
      <c r="C89" s="61" t="s">
        <v>101</v>
      </c>
      <c r="D89" s="79" t="s">
        <v>64</v>
      </c>
      <c r="E89" s="24"/>
      <c r="F89" s="45">
        <f t="shared" si="5"/>
        <v>0</v>
      </c>
      <c r="G89" s="47" t="e">
        <f t="shared" si="4"/>
        <v>#DIV/0!</v>
      </c>
      <c r="H89" s="12"/>
      <c r="I89" s="12"/>
      <c r="J89" s="12"/>
      <c r="K89" s="12"/>
      <c r="L89" s="4"/>
      <c r="M89" s="4"/>
      <c r="N89" s="12"/>
      <c r="O89" s="4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6"/>
      <c r="AD89" s="5"/>
      <c r="AE89" s="6"/>
      <c r="AF89" s="5"/>
      <c r="AG89" s="21"/>
      <c r="AH89" s="5"/>
      <c r="AI89" s="6"/>
      <c r="AJ89" s="5"/>
      <c r="AK89" s="6"/>
      <c r="AL89" s="2"/>
      <c r="AM89" s="88"/>
    </row>
    <row r="90" spans="1:48">
      <c r="A90" s="2">
        <v>88</v>
      </c>
      <c r="B90" s="61" t="s">
        <v>204</v>
      </c>
      <c r="C90" s="61" t="s">
        <v>79</v>
      </c>
      <c r="D90" s="79" t="s">
        <v>128</v>
      </c>
      <c r="E90" s="9"/>
      <c r="F90" s="45">
        <f t="shared" si="5"/>
        <v>0</v>
      </c>
      <c r="G90" s="47" t="e">
        <f t="shared" si="4"/>
        <v>#DIV/0!</v>
      </c>
      <c r="H90" s="12"/>
      <c r="I90" s="12"/>
      <c r="J90" s="12"/>
      <c r="K90" s="12"/>
      <c r="L90" s="4"/>
      <c r="M90" s="4"/>
      <c r="N90" s="12"/>
      <c r="O90" s="4"/>
      <c r="P90" s="4"/>
      <c r="Q90" s="4"/>
      <c r="R90" s="12"/>
      <c r="S90" s="4"/>
      <c r="T90" s="4"/>
      <c r="U90" s="4"/>
      <c r="V90" s="4"/>
      <c r="W90" s="4"/>
      <c r="X90" s="24"/>
      <c r="Y90" s="24"/>
      <c r="Z90" s="4"/>
      <c r="AA90" s="4"/>
      <c r="AB90" s="4"/>
      <c r="AC90" s="4"/>
      <c r="AD90" s="4"/>
      <c r="AE90" s="4"/>
      <c r="AF90" s="12"/>
      <c r="AG90" s="20"/>
      <c r="AH90" s="12"/>
      <c r="AI90" s="4"/>
      <c r="AJ90" s="12"/>
      <c r="AK90" s="4"/>
      <c r="AL90" s="24"/>
      <c r="AM90" s="88"/>
    </row>
    <row r="91" spans="1:48">
      <c r="A91" s="2">
        <v>89</v>
      </c>
      <c r="B91" s="49" t="s">
        <v>207</v>
      </c>
      <c r="C91" s="49" t="s">
        <v>208</v>
      </c>
      <c r="D91" s="24" t="s">
        <v>199</v>
      </c>
      <c r="E91" s="9"/>
      <c r="F91" s="45">
        <f t="shared" si="5"/>
        <v>0</v>
      </c>
      <c r="G91" s="47" t="e">
        <f t="shared" si="4"/>
        <v>#DIV/0!</v>
      </c>
      <c r="H91" s="24"/>
      <c r="I91" s="24"/>
      <c r="J91" s="24"/>
      <c r="K91" s="24"/>
      <c r="L91" s="24"/>
      <c r="M91" s="24"/>
      <c r="N91" s="13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6"/>
      <c r="AH91" s="24"/>
      <c r="AI91" s="24"/>
      <c r="AJ91" s="13"/>
      <c r="AK91" s="24"/>
      <c r="AL91" s="24"/>
      <c r="AM91" s="88"/>
    </row>
    <row r="92" spans="1:48">
      <c r="A92" s="2">
        <v>90</v>
      </c>
      <c r="B92" s="61" t="s">
        <v>209</v>
      </c>
      <c r="C92" s="61" t="s">
        <v>111</v>
      </c>
      <c r="D92" s="79" t="s">
        <v>210</v>
      </c>
      <c r="E92" s="24"/>
      <c r="F92" s="45">
        <f t="shared" si="5"/>
        <v>0</v>
      </c>
      <c r="G92" s="47" t="e">
        <f t="shared" si="4"/>
        <v>#DIV/0!</v>
      </c>
      <c r="H92" s="24"/>
      <c r="I92" s="24"/>
      <c r="J92" s="24"/>
      <c r="K92" s="24"/>
      <c r="L92" s="24"/>
      <c r="M92" s="24"/>
      <c r="N92" s="13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13"/>
      <c r="AA92" s="24"/>
      <c r="AB92" s="13"/>
      <c r="AC92" s="24"/>
      <c r="AD92" s="24"/>
      <c r="AE92" s="24"/>
      <c r="AF92" s="13"/>
      <c r="AG92" s="26"/>
      <c r="AH92" s="13"/>
      <c r="AI92" s="24"/>
      <c r="AJ92" s="13"/>
      <c r="AK92" s="24"/>
      <c r="AL92" s="24"/>
    </row>
    <row r="93" spans="1:48">
      <c r="A93" s="2">
        <v>91</v>
      </c>
      <c r="B93" s="61" t="s">
        <v>209</v>
      </c>
      <c r="C93" s="61" t="s">
        <v>212</v>
      </c>
      <c r="D93" s="79" t="s">
        <v>211</v>
      </c>
      <c r="E93" s="9"/>
      <c r="F93" s="45">
        <f t="shared" si="5"/>
        <v>0</v>
      </c>
      <c r="G93" s="47" t="e">
        <f t="shared" si="4"/>
        <v>#DIV/0!</v>
      </c>
      <c r="H93" s="24"/>
      <c r="I93" s="24"/>
      <c r="J93" s="24"/>
      <c r="K93" s="24"/>
      <c r="L93" s="24"/>
      <c r="M93" s="24"/>
      <c r="N93" s="13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13"/>
      <c r="AA93" s="24"/>
      <c r="AB93" s="13"/>
      <c r="AC93" s="24"/>
      <c r="AD93" s="24"/>
      <c r="AE93" s="24"/>
      <c r="AF93" s="13"/>
      <c r="AG93" s="26"/>
      <c r="AH93" s="13"/>
      <c r="AI93" s="24"/>
      <c r="AJ93" s="13"/>
      <c r="AK93" s="24"/>
      <c r="AL93" s="24"/>
    </row>
    <row r="94" spans="1:48">
      <c r="A94" s="2">
        <v>92</v>
      </c>
      <c r="B94" s="61" t="s">
        <v>214</v>
      </c>
      <c r="C94" s="61" t="s">
        <v>188</v>
      </c>
      <c r="D94" s="79" t="s">
        <v>202</v>
      </c>
      <c r="E94" s="24"/>
      <c r="F94" s="45">
        <f t="shared" si="5"/>
        <v>0</v>
      </c>
      <c r="G94" s="47" t="e">
        <f t="shared" si="4"/>
        <v>#DIV/0!</v>
      </c>
      <c r="H94" s="12"/>
      <c r="I94" s="12"/>
      <c r="J94" s="12"/>
      <c r="K94" s="12"/>
      <c r="L94" s="4"/>
      <c r="M94" s="4"/>
      <c r="N94" s="12"/>
      <c r="O94" s="4"/>
      <c r="P94" s="4"/>
      <c r="Q94" s="4"/>
      <c r="R94" s="12"/>
      <c r="S94" s="4"/>
      <c r="T94" s="4"/>
      <c r="U94" s="4"/>
      <c r="V94" s="4"/>
      <c r="W94" s="4"/>
      <c r="X94" s="12"/>
      <c r="Y94" s="4"/>
      <c r="Z94" s="12"/>
      <c r="AA94" s="4"/>
      <c r="AB94" s="4"/>
      <c r="AC94" s="4"/>
      <c r="AD94" s="4"/>
      <c r="AE94" s="4"/>
      <c r="AF94" s="12"/>
      <c r="AG94" s="20"/>
      <c r="AH94" s="12"/>
      <c r="AI94" s="4"/>
      <c r="AJ94" s="12"/>
      <c r="AK94" s="4"/>
      <c r="AL94" s="24"/>
    </row>
    <row r="95" spans="1:48">
      <c r="A95" s="2">
        <v>93</v>
      </c>
      <c r="B95" s="61" t="s">
        <v>215</v>
      </c>
      <c r="C95" s="61" t="s">
        <v>216</v>
      </c>
      <c r="D95" s="79" t="s">
        <v>49</v>
      </c>
      <c r="E95" s="9"/>
      <c r="F95" s="45">
        <f t="shared" si="5"/>
        <v>0</v>
      </c>
      <c r="G95" s="47" t="e">
        <f t="shared" si="4"/>
        <v>#DIV/0!</v>
      </c>
      <c r="H95" s="12"/>
      <c r="I95" s="12"/>
      <c r="J95" s="12"/>
      <c r="K95" s="12"/>
      <c r="L95" s="4"/>
      <c r="M95" s="4"/>
      <c r="N95" s="12"/>
      <c r="O95" s="4"/>
      <c r="P95" s="4"/>
      <c r="Q95" s="4"/>
      <c r="R95" s="12"/>
      <c r="S95" s="4"/>
      <c r="T95" s="4"/>
      <c r="U95" s="4"/>
      <c r="V95" s="4"/>
      <c r="W95" s="4"/>
      <c r="X95" s="12"/>
      <c r="Y95" s="4"/>
      <c r="Z95" s="12"/>
      <c r="AA95" s="4"/>
      <c r="AB95" s="4"/>
      <c r="AC95" s="4"/>
      <c r="AD95" s="4"/>
      <c r="AE95" s="4"/>
      <c r="AF95" s="12"/>
      <c r="AG95" s="20"/>
      <c r="AH95" s="12"/>
      <c r="AI95" s="4"/>
      <c r="AJ95" s="12"/>
      <c r="AK95" s="4"/>
      <c r="AL95" s="2"/>
    </row>
    <row r="96" spans="1:48">
      <c r="A96" s="2">
        <v>94</v>
      </c>
      <c r="B96" s="49" t="s">
        <v>217</v>
      </c>
      <c r="C96" s="49" t="s">
        <v>54</v>
      </c>
      <c r="D96" s="24" t="s">
        <v>67</v>
      </c>
      <c r="E96" s="24"/>
      <c r="F96" s="45">
        <f t="shared" si="5"/>
        <v>0</v>
      </c>
      <c r="G96" s="47" t="e">
        <f t="shared" si="4"/>
        <v>#DIV/0!</v>
      </c>
      <c r="H96" s="24"/>
      <c r="I96" s="24"/>
      <c r="J96" s="24"/>
      <c r="K96" s="24"/>
      <c r="L96" s="24"/>
      <c r="M96" s="24"/>
      <c r="N96" s="13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13"/>
      <c r="AA96" s="24"/>
      <c r="AB96" s="13"/>
      <c r="AC96" s="24"/>
      <c r="AD96" s="24"/>
      <c r="AE96" s="24"/>
      <c r="AF96" s="13"/>
      <c r="AG96" s="24"/>
      <c r="AH96" s="13"/>
      <c r="AI96" s="24"/>
      <c r="AJ96" s="13"/>
      <c r="AK96" s="24"/>
      <c r="AL96" s="24"/>
    </row>
    <row r="97" spans="1:48">
      <c r="A97" s="2">
        <v>95</v>
      </c>
      <c r="B97" s="61" t="s">
        <v>218</v>
      </c>
      <c r="C97" s="61" t="s">
        <v>219</v>
      </c>
      <c r="D97" s="79" t="s">
        <v>17</v>
      </c>
      <c r="E97" s="9"/>
      <c r="F97" s="45">
        <f t="shared" si="5"/>
        <v>0</v>
      </c>
      <c r="G97" s="47" t="e">
        <f t="shared" si="4"/>
        <v>#DIV/0!</v>
      </c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6"/>
      <c r="AD97" s="5"/>
      <c r="AE97" s="6"/>
      <c r="AF97" s="5"/>
      <c r="AG97" s="6"/>
      <c r="AH97" s="5"/>
      <c r="AI97" s="6"/>
      <c r="AJ97" s="5"/>
      <c r="AK97" s="6"/>
      <c r="AL97" s="2"/>
    </row>
    <row r="98" spans="1:48">
      <c r="A98" s="2">
        <v>96</v>
      </c>
      <c r="B98" s="61" t="s">
        <v>220</v>
      </c>
      <c r="C98" s="61" t="s">
        <v>221</v>
      </c>
      <c r="D98" s="79" t="s">
        <v>70</v>
      </c>
      <c r="E98" s="24"/>
      <c r="F98" s="45">
        <f t="shared" si="5"/>
        <v>0</v>
      </c>
      <c r="G98" s="47" t="e">
        <f t="shared" si="4"/>
        <v>#DIV/0!</v>
      </c>
      <c r="H98" s="24"/>
      <c r="I98" s="24"/>
      <c r="J98" s="24"/>
      <c r="K98" s="24"/>
      <c r="L98" s="24"/>
      <c r="M98" s="24"/>
      <c r="N98" s="13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13"/>
      <c r="AA98" s="24"/>
      <c r="AB98" s="24"/>
      <c r="AC98" s="24"/>
      <c r="AD98" s="24"/>
      <c r="AE98" s="24"/>
      <c r="AF98" s="13"/>
      <c r="AG98" s="24"/>
      <c r="AH98" s="13"/>
      <c r="AI98" s="24"/>
      <c r="AJ98" s="13"/>
      <c r="AK98" s="24"/>
      <c r="AL98" s="24"/>
    </row>
    <row r="99" spans="1:48">
      <c r="A99" s="2">
        <v>97</v>
      </c>
      <c r="B99" s="61" t="s">
        <v>68</v>
      </c>
      <c r="C99" s="61" t="s">
        <v>196</v>
      </c>
      <c r="D99" s="79" t="s">
        <v>169</v>
      </c>
      <c r="E99" s="9"/>
      <c r="F99" s="45">
        <f t="shared" si="5"/>
        <v>0</v>
      </c>
      <c r="G99" s="47" t="e">
        <f t="shared" ref="G99:G109" si="6">F99/E99</f>
        <v>#DIV/0!</v>
      </c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6"/>
      <c r="AD99" s="5"/>
      <c r="AE99" s="6"/>
      <c r="AF99" s="5"/>
      <c r="AG99" s="6"/>
      <c r="AH99" s="5"/>
      <c r="AI99" s="6"/>
      <c r="AJ99" s="5"/>
      <c r="AK99" s="6"/>
      <c r="AL99" s="24"/>
    </row>
    <row r="100" spans="1:48">
      <c r="A100" s="2">
        <v>98</v>
      </c>
      <c r="B100" s="49" t="s">
        <v>222</v>
      </c>
      <c r="C100" s="49" t="s">
        <v>174</v>
      </c>
      <c r="D100" s="24" t="s">
        <v>223</v>
      </c>
      <c r="E100" s="24"/>
      <c r="F100" s="45">
        <f t="shared" si="5"/>
        <v>0</v>
      </c>
      <c r="G100" s="47" t="e">
        <f t="shared" si="6"/>
        <v>#DIV/0!</v>
      </c>
      <c r="H100" s="24"/>
      <c r="I100" s="24"/>
      <c r="J100" s="24"/>
      <c r="K100" s="24"/>
      <c r="L100" s="24"/>
      <c r="M100" s="24"/>
      <c r="N100" s="13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13"/>
      <c r="AA100" s="24"/>
      <c r="AB100" s="13"/>
      <c r="AC100" s="24"/>
      <c r="AD100" s="24"/>
      <c r="AE100" s="24"/>
      <c r="AF100" s="24"/>
      <c r="AG100" s="24"/>
      <c r="AH100" s="13"/>
      <c r="AI100" s="24"/>
      <c r="AJ100" s="13"/>
      <c r="AK100" s="24"/>
      <c r="AL100" s="24"/>
    </row>
    <row r="101" spans="1:48">
      <c r="A101" s="2">
        <v>99</v>
      </c>
      <c r="B101" s="63" t="s">
        <v>222</v>
      </c>
      <c r="C101" s="63" t="s">
        <v>225</v>
      </c>
      <c r="D101" s="56" t="s">
        <v>224</v>
      </c>
      <c r="E101" s="53"/>
      <c r="F101" s="54">
        <f t="shared" si="5"/>
        <v>0</v>
      </c>
      <c r="G101" s="55" t="e">
        <f t="shared" si="6"/>
        <v>#DIV/0!</v>
      </c>
      <c r="H101" s="56"/>
      <c r="I101" s="56"/>
      <c r="J101" s="56"/>
      <c r="K101" s="56"/>
      <c r="L101" s="56"/>
      <c r="M101" s="56"/>
      <c r="N101" s="57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7"/>
      <c r="AA101" s="56"/>
      <c r="AB101" s="57"/>
      <c r="AC101" s="56"/>
      <c r="AD101" s="56"/>
      <c r="AE101" s="56"/>
      <c r="AF101" s="56"/>
      <c r="AG101" s="56"/>
      <c r="AH101" s="57"/>
      <c r="AI101" s="56"/>
      <c r="AJ101" s="57"/>
      <c r="AK101" s="56"/>
      <c r="AL101" s="56"/>
    </row>
    <row r="102" spans="1:48" s="8" customFormat="1">
      <c r="A102" s="2">
        <v>100</v>
      </c>
      <c r="B102" s="49" t="s">
        <v>226</v>
      </c>
      <c r="C102" s="49" t="s">
        <v>97</v>
      </c>
      <c r="D102" s="24" t="s">
        <v>159</v>
      </c>
      <c r="E102" s="24"/>
      <c r="F102" s="45">
        <f t="shared" si="5"/>
        <v>0</v>
      </c>
      <c r="G102" s="47" t="e">
        <f t="shared" si="6"/>
        <v>#DIV/0!</v>
      </c>
      <c r="H102" s="24"/>
      <c r="I102" s="24"/>
      <c r="J102" s="24"/>
      <c r="K102" s="24"/>
      <c r="L102" s="24"/>
      <c r="M102" s="24"/>
      <c r="N102" s="13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13"/>
      <c r="AI102" s="24"/>
      <c r="AJ102" s="13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</row>
    <row r="103" spans="1:48" s="8" customFormat="1">
      <c r="A103" s="2">
        <v>101</v>
      </c>
      <c r="B103" s="61" t="s">
        <v>227</v>
      </c>
      <c r="C103" s="61" t="s">
        <v>20</v>
      </c>
      <c r="D103" s="79" t="s">
        <v>77</v>
      </c>
      <c r="E103" s="9"/>
      <c r="F103" s="45">
        <f t="shared" si="5"/>
        <v>0</v>
      </c>
      <c r="G103" s="47" t="e">
        <f t="shared" si="6"/>
        <v>#DIV/0!</v>
      </c>
      <c r="H103" s="5"/>
      <c r="I103" s="5"/>
      <c r="J103" s="4"/>
      <c r="K103" s="4"/>
      <c r="L103" s="4"/>
      <c r="M103" s="4"/>
      <c r="N103" s="12"/>
      <c r="O103" s="4"/>
      <c r="P103" s="4"/>
      <c r="Q103" s="4"/>
      <c r="R103" s="12"/>
      <c r="S103" s="4"/>
      <c r="T103" s="4"/>
      <c r="U103" s="4"/>
      <c r="V103" s="4"/>
      <c r="W103" s="4"/>
      <c r="X103" s="12"/>
      <c r="Y103" s="4"/>
      <c r="Z103" s="12"/>
      <c r="AA103" s="4"/>
      <c r="AB103" s="4"/>
      <c r="AC103" s="4"/>
      <c r="AD103" s="4"/>
      <c r="AE103" s="4"/>
      <c r="AF103" s="12"/>
      <c r="AG103" s="4"/>
      <c r="AH103" s="12"/>
      <c r="AI103" s="4"/>
      <c r="AJ103" s="12"/>
      <c r="AK103" s="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</row>
    <row r="104" spans="1:48" s="8" customFormat="1">
      <c r="A104" s="2">
        <v>102</v>
      </c>
      <c r="B104" s="49" t="s">
        <v>96</v>
      </c>
      <c r="C104" s="49" t="s">
        <v>228</v>
      </c>
      <c r="D104" s="24" t="s">
        <v>229</v>
      </c>
      <c r="E104" s="9"/>
      <c r="F104" s="45">
        <f t="shared" si="5"/>
        <v>0</v>
      </c>
      <c r="G104" s="47" t="e">
        <f t="shared" si="6"/>
        <v>#DIV/0!</v>
      </c>
      <c r="H104" s="24"/>
      <c r="I104" s="24"/>
      <c r="J104" s="24"/>
      <c r="K104" s="24"/>
      <c r="L104" s="24"/>
      <c r="M104" s="24"/>
      <c r="N104" s="13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13"/>
      <c r="AI104" s="24"/>
      <c r="AJ104" s="13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</row>
    <row r="105" spans="1:48" s="8" customFormat="1">
      <c r="A105" s="2">
        <v>103</v>
      </c>
      <c r="B105" s="49" t="s">
        <v>231</v>
      </c>
      <c r="C105" s="49" t="s">
        <v>232</v>
      </c>
      <c r="D105" s="24" t="s">
        <v>230</v>
      </c>
      <c r="E105" s="24"/>
      <c r="F105" s="45">
        <f t="shared" si="5"/>
        <v>0</v>
      </c>
      <c r="G105" s="47" t="e">
        <f t="shared" si="6"/>
        <v>#DIV/0!</v>
      </c>
      <c r="H105" s="24"/>
      <c r="I105" s="24"/>
      <c r="J105" s="24"/>
      <c r="K105" s="24"/>
      <c r="L105" s="24"/>
      <c r="M105" s="24"/>
      <c r="N105" s="13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13"/>
      <c r="AI105" s="24"/>
      <c r="AJ105" s="13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</row>
    <row r="106" spans="1:48" s="8" customFormat="1">
      <c r="A106" s="2">
        <v>104</v>
      </c>
      <c r="B106" s="61" t="s">
        <v>233</v>
      </c>
      <c r="C106" s="61" t="s">
        <v>132</v>
      </c>
      <c r="D106" s="79" t="s">
        <v>234</v>
      </c>
      <c r="E106" s="9"/>
      <c r="F106" s="45">
        <f t="shared" si="5"/>
        <v>0</v>
      </c>
      <c r="G106" s="47" t="e">
        <f t="shared" si="6"/>
        <v>#DIV/0!</v>
      </c>
      <c r="H106" s="24"/>
      <c r="I106" s="24"/>
      <c r="J106" s="24"/>
      <c r="K106" s="24"/>
      <c r="L106" s="24"/>
      <c r="M106" s="24"/>
      <c r="N106" s="13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13"/>
      <c r="AA106" s="24"/>
      <c r="AB106" s="24"/>
      <c r="AC106" s="24"/>
      <c r="AD106" s="24"/>
      <c r="AE106" s="24"/>
      <c r="AF106" s="13"/>
      <c r="AG106" s="24"/>
      <c r="AH106" s="13"/>
      <c r="AI106" s="24"/>
      <c r="AJ106" s="13"/>
      <c r="AK106" s="24"/>
      <c r="AL106" s="85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</row>
    <row r="107" spans="1:48">
      <c r="A107" s="2">
        <v>105</v>
      </c>
      <c r="B107" s="61" t="s">
        <v>78</v>
      </c>
      <c r="C107" s="61" t="s">
        <v>236</v>
      </c>
      <c r="D107" s="79" t="s">
        <v>235</v>
      </c>
      <c r="E107" s="24"/>
      <c r="F107" s="45">
        <f t="shared" si="5"/>
        <v>0</v>
      </c>
      <c r="G107" s="47" t="e">
        <f t="shared" si="6"/>
        <v>#DIV/0!</v>
      </c>
      <c r="H107" s="24"/>
      <c r="I107" s="24"/>
      <c r="J107" s="24"/>
      <c r="K107" s="24"/>
      <c r="L107" s="24"/>
      <c r="M107" s="24"/>
      <c r="N107" s="13"/>
      <c r="O107" s="24"/>
      <c r="P107" s="24"/>
      <c r="Q107" s="24"/>
      <c r="R107" s="24"/>
      <c r="S107" s="24"/>
      <c r="T107" s="88"/>
      <c r="U107" s="88"/>
      <c r="V107" s="88"/>
      <c r="W107" s="88"/>
      <c r="X107" s="88"/>
      <c r="Y107" s="88"/>
      <c r="Z107" s="90"/>
      <c r="AA107" s="88"/>
      <c r="AB107" s="88"/>
      <c r="AC107" s="88"/>
      <c r="AD107" s="88"/>
      <c r="AE107" s="88"/>
      <c r="AF107" s="90"/>
      <c r="AG107" s="88"/>
      <c r="AH107" s="90"/>
      <c r="AI107" s="88"/>
      <c r="AJ107" s="90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</row>
    <row r="108" spans="1:48">
      <c r="A108" s="2">
        <v>106</v>
      </c>
      <c r="B108" s="61" t="s">
        <v>237</v>
      </c>
      <c r="C108" s="61" t="s">
        <v>99</v>
      </c>
      <c r="D108" s="79" t="s">
        <v>164</v>
      </c>
      <c r="E108" s="9"/>
      <c r="F108" s="45">
        <f t="shared" si="5"/>
        <v>0</v>
      </c>
      <c r="G108" s="47" t="e">
        <f t="shared" si="6"/>
        <v>#DIV/0!</v>
      </c>
      <c r="H108" s="12"/>
      <c r="I108" s="12"/>
      <c r="J108" s="12"/>
      <c r="K108" s="12"/>
      <c r="L108" s="4"/>
      <c r="M108" s="4"/>
      <c r="N108" s="12"/>
      <c r="O108" s="4"/>
      <c r="P108" s="4"/>
      <c r="Q108" s="4"/>
      <c r="R108" s="12"/>
      <c r="S108" s="4"/>
      <c r="T108" s="72"/>
      <c r="U108" s="72"/>
      <c r="V108" s="72"/>
      <c r="W108" s="72"/>
      <c r="X108" s="73"/>
      <c r="Y108" s="72"/>
      <c r="Z108" s="73"/>
      <c r="AA108" s="72"/>
      <c r="AB108" s="72"/>
      <c r="AC108" s="72"/>
      <c r="AD108" s="72"/>
      <c r="AE108" s="72"/>
      <c r="AF108" s="73"/>
      <c r="AG108" s="72"/>
      <c r="AH108" s="73"/>
      <c r="AI108" s="72"/>
      <c r="AJ108" s="73"/>
      <c r="AK108" s="72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</row>
    <row r="109" spans="1:48">
      <c r="A109" s="2">
        <v>107</v>
      </c>
      <c r="B109" s="61" t="s">
        <v>175</v>
      </c>
      <c r="C109" s="61" t="s">
        <v>176</v>
      </c>
      <c r="D109" s="79" t="s">
        <v>93</v>
      </c>
      <c r="E109" s="24"/>
      <c r="F109" s="45">
        <f t="shared" si="5"/>
        <v>0</v>
      </c>
      <c r="G109" s="47" t="e">
        <f t="shared" si="6"/>
        <v>#DIV/0!</v>
      </c>
      <c r="H109" s="12"/>
      <c r="I109" s="12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16"/>
      <c r="U109" s="16"/>
      <c r="V109" s="16"/>
      <c r="W109" s="16"/>
      <c r="X109" s="16"/>
      <c r="Y109" s="16"/>
      <c r="Z109" s="16"/>
      <c r="AA109" s="16"/>
      <c r="AB109" s="16"/>
      <c r="AC109" s="91"/>
      <c r="AD109" s="16"/>
      <c r="AE109" s="91"/>
      <c r="AF109" s="16"/>
      <c r="AG109" s="91"/>
      <c r="AH109" s="16"/>
      <c r="AI109" s="91"/>
      <c r="AJ109" s="16"/>
      <c r="AK109" s="91"/>
      <c r="AL109" s="87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</row>
    <row r="110" spans="1:48">
      <c r="A110" s="2">
        <v>107</v>
      </c>
    </row>
    <row r="111" spans="1:48">
      <c r="A111" s="2">
        <v>108</v>
      </c>
    </row>
    <row r="112" spans="1:48">
      <c r="A112" s="2">
        <v>109</v>
      </c>
    </row>
    <row r="113" spans="1:48">
      <c r="A113" s="2">
        <v>110</v>
      </c>
    </row>
    <row r="114" spans="1:48">
      <c r="A114" s="2">
        <v>111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1:48">
      <c r="A115" s="2">
        <v>112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1:48">
      <c r="A116" s="2">
        <v>113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1:48">
      <c r="A117" s="2">
        <v>114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1:48">
      <c r="A118" s="2">
        <v>115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1:48">
      <c r="A119" s="2">
        <v>116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1:48">
      <c r="A120" s="2">
        <v>117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1:48">
      <c r="A121" s="2">
        <v>118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1:48">
      <c r="A122" s="2">
        <v>119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1:48">
      <c r="A123" s="2">
        <v>120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1:48">
      <c r="A124" s="2">
        <v>121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>
      <c r="A125" s="2">
        <v>122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>
      <c r="A126" s="2">
        <v>123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>
      <c r="A127" s="2">
        <v>124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>
      <c r="A128" s="2">
        <v>125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1:48">
      <c r="A129" s="2">
        <v>126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>
      <c r="A130" s="2">
        <v>127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>
      <c r="A131" s="2">
        <v>128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>
      <c r="A132" s="2">
        <v>129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>
      <c r="A133" s="2">
        <v>130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>
      <c r="A134" s="2">
        <v>131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>
      <c r="A135" s="2">
        <v>132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>
      <c r="A136" s="2">
        <v>133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>
      <c r="A137" s="2">
        <v>134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>
      <c r="A138" s="2">
        <v>135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>
      <c r="A139" s="2">
        <v>136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>
      <c r="A140" s="2">
        <v>137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>
      <c r="A141" s="2">
        <v>138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>
      <c r="A142" s="2">
        <v>139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>
      <c r="A143" s="2">
        <v>140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>
      <c r="A144" s="2">
        <v>141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>
      <c r="A145" s="2">
        <v>142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>
      <c r="A146" s="2">
        <v>143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1:48">
      <c r="A147" s="2">
        <v>144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</sheetData>
  <sortState ref="A2:AV147">
    <sortCondition descending="1" ref="F2:F147"/>
  </sortState>
  <mergeCells count="4">
    <mergeCell ref="A1:G1"/>
    <mergeCell ref="H1:O1"/>
    <mergeCell ref="X1:AE1"/>
    <mergeCell ref="AF1:AM1"/>
  </mergeCells>
  <phoneticPr fontId="8" type="noConversion"/>
  <pageMargins left="0.75" right="0.75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7"/>
  <sheetViews>
    <sheetView zoomScale="200" zoomScaleNormal="200" zoomScalePageLayoutView="200" workbookViewId="0">
      <selection activeCell="W12" sqref="W12"/>
    </sheetView>
  </sheetViews>
  <sheetFormatPr baseColWidth="10" defaultRowHeight="18" x14ac:dyDescent="0"/>
  <cols>
    <col min="8" max="13" width="10.83203125" customWidth="1"/>
    <col min="14" max="14" width="10.83203125" style="66"/>
    <col min="20" max="20" width="7" style="28" customWidth="1"/>
    <col min="21" max="21" width="6" style="28" customWidth="1"/>
  </cols>
  <sheetData>
    <row r="1" spans="1:21">
      <c r="A1" s="137" t="s">
        <v>238</v>
      </c>
      <c r="B1" s="137"/>
      <c r="C1" s="137"/>
      <c r="D1" s="137"/>
      <c r="E1" s="137"/>
      <c r="F1" s="137"/>
      <c r="G1" s="137"/>
      <c r="H1" s="138" t="s">
        <v>0</v>
      </c>
      <c r="I1" s="139"/>
      <c r="J1" s="139"/>
      <c r="K1" s="139"/>
      <c r="L1" s="139"/>
      <c r="M1" s="139"/>
      <c r="N1" s="139"/>
      <c r="O1" s="140"/>
      <c r="P1" s="99" t="s">
        <v>1</v>
      </c>
      <c r="Q1" s="100"/>
      <c r="R1" s="100"/>
      <c r="S1" s="100"/>
      <c r="T1" s="100"/>
      <c r="U1" s="100"/>
    </row>
    <row r="2" spans="1:21">
      <c r="A2" s="59"/>
      <c r="B2" s="60" t="s">
        <v>4</v>
      </c>
      <c r="C2" s="60" t="s">
        <v>5</v>
      </c>
      <c r="D2" s="23" t="s">
        <v>6</v>
      </c>
      <c r="E2" s="23" t="s">
        <v>7</v>
      </c>
      <c r="F2" s="64" t="s">
        <v>8</v>
      </c>
      <c r="G2" s="46" t="s">
        <v>9</v>
      </c>
      <c r="H2" s="43">
        <v>7</v>
      </c>
      <c r="I2" s="43" t="s">
        <v>250</v>
      </c>
      <c r="J2" s="43">
        <v>14</v>
      </c>
      <c r="K2" s="43" t="s">
        <v>250</v>
      </c>
      <c r="L2" s="44">
        <v>21</v>
      </c>
      <c r="M2" s="44" t="s">
        <v>250</v>
      </c>
      <c r="N2" s="44">
        <v>28</v>
      </c>
      <c r="O2" s="44" t="s">
        <v>250</v>
      </c>
      <c r="P2" s="29">
        <v>4</v>
      </c>
      <c r="Q2" s="29" t="s">
        <v>250</v>
      </c>
      <c r="R2" s="29">
        <v>11</v>
      </c>
      <c r="S2" s="29" t="s">
        <v>250</v>
      </c>
      <c r="T2" s="29">
        <v>18</v>
      </c>
      <c r="U2" s="30" t="s">
        <v>250</v>
      </c>
    </row>
    <row r="3" spans="1:21">
      <c r="A3" s="2">
        <v>1</v>
      </c>
      <c r="B3" s="61" t="s">
        <v>25</v>
      </c>
      <c r="C3" s="61" t="s">
        <v>26</v>
      </c>
      <c r="D3" s="79" t="s">
        <v>16</v>
      </c>
      <c r="E3" s="9">
        <v>7</v>
      </c>
      <c r="F3" s="45">
        <f>SUM(H3:AM3)-(0+0)</f>
        <v>434.71</v>
      </c>
      <c r="G3" s="47">
        <f t="shared" ref="G3:G66" si="0">F3/E3</f>
        <v>62.101428571428571</v>
      </c>
      <c r="H3" s="5">
        <v>55.99</v>
      </c>
      <c r="I3" s="5" t="s">
        <v>27</v>
      </c>
      <c r="J3" s="5">
        <v>61.93</v>
      </c>
      <c r="K3" s="5" t="s">
        <v>13</v>
      </c>
      <c r="L3" s="5">
        <v>61.93</v>
      </c>
      <c r="M3" s="5" t="s">
        <v>27</v>
      </c>
      <c r="N3" s="5">
        <v>63.54</v>
      </c>
      <c r="O3" s="5" t="s">
        <v>21</v>
      </c>
      <c r="P3" s="12">
        <v>77.27</v>
      </c>
      <c r="Q3" s="24" t="s">
        <v>13</v>
      </c>
      <c r="R3" s="5">
        <v>59.09</v>
      </c>
      <c r="S3" s="5" t="s">
        <v>12</v>
      </c>
      <c r="T3" s="5">
        <v>54.96</v>
      </c>
      <c r="U3" s="5" t="s">
        <v>21</v>
      </c>
    </row>
    <row r="4" spans="1:21">
      <c r="A4" s="2">
        <v>2</v>
      </c>
      <c r="B4" s="61" t="s">
        <v>46</v>
      </c>
      <c r="C4" s="61" t="s">
        <v>47</v>
      </c>
      <c r="D4" s="79" t="s">
        <v>44</v>
      </c>
      <c r="E4" s="9">
        <v>7</v>
      </c>
      <c r="F4" s="45">
        <f>SUM(H4:AM4)-(0+0)</f>
        <v>368.22</v>
      </c>
      <c r="G4" s="47">
        <f t="shared" si="0"/>
        <v>52.602857142857147</v>
      </c>
      <c r="H4" s="5">
        <v>51.3</v>
      </c>
      <c r="I4" s="5" t="s">
        <v>42</v>
      </c>
      <c r="J4" s="5">
        <v>62.5</v>
      </c>
      <c r="K4" s="5" t="s">
        <v>34</v>
      </c>
      <c r="L4" s="5">
        <v>48.86</v>
      </c>
      <c r="M4" s="5" t="s">
        <v>41</v>
      </c>
      <c r="N4" s="13">
        <v>49.09</v>
      </c>
      <c r="O4" s="24" t="s">
        <v>42</v>
      </c>
      <c r="P4" s="5">
        <v>50.32</v>
      </c>
      <c r="Q4" s="5" t="s">
        <v>180</v>
      </c>
      <c r="R4" s="5">
        <v>54.29</v>
      </c>
      <c r="S4" s="5" t="s">
        <v>43</v>
      </c>
      <c r="T4" s="5">
        <v>51.86</v>
      </c>
      <c r="U4" s="5" t="s">
        <v>41</v>
      </c>
    </row>
    <row r="5" spans="1:21">
      <c r="A5" s="2">
        <v>3</v>
      </c>
      <c r="B5" s="61" t="s">
        <v>134</v>
      </c>
      <c r="C5" s="61" t="s">
        <v>135</v>
      </c>
      <c r="D5" s="79" t="s">
        <v>45</v>
      </c>
      <c r="E5" s="24">
        <v>6</v>
      </c>
      <c r="F5" s="45">
        <f>SUM(H5:AM5)-(0+0)</f>
        <v>357.43</v>
      </c>
      <c r="G5" s="47">
        <f t="shared" si="0"/>
        <v>59.571666666666665</v>
      </c>
      <c r="H5" s="5"/>
      <c r="I5" s="5"/>
      <c r="J5" s="5">
        <v>59.38</v>
      </c>
      <c r="K5" s="5" t="s">
        <v>33</v>
      </c>
      <c r="L5" s="5">
        <v>57.95</v>
      </c>
      <c r="M5" s="5" t="s">
        <v>33</v>
      </c>
      <c r="N5" s="5">
        <v>52.95</v>
      </c>
      <c r="O5" s="5" t="s">
        <v>41</v>
      </c>
      <c r="P5" s="5">
        <v>63.64</v>
      </c>
      <c r="Q5" s="5" t="s">
        <v>43</v>
      </c>
      <c r="R5" s="5">
        <v>52.02</v>
      </c>
      <c r="S5" s="5" t="s">
        <v>136</v>
      </c>
      <c r="T5" s="5">
        <v>71.489999999999995</v>
      </c>
      <c r="U5" s="5" t="s">
        <v>136</v>
      </c>
    </row>
    <row r="6" spans="1:21">
      <c r="A6" s="2">
        <v>4</v>
      </c>
      <c r="B6" s="61" t="s">
        <v>28</v>
      </c>
      <c r="C6" s="61" t="s">
        <v>29</v>
      </c>
      <c r="D6" s="79" t="s">
        <v>30</v>
      </c>
      <c r="E6" s="24">
        <v>6</v>
      </c>
      <c r="F6" s="45">
        <f>SUM(H6:AM6)-(0+0)</f>
        <v>351.39</v>
      </c>
      <c r="G6" s="47">
        <f t="shared" si="0"/>
        <v>58.564999999999998</v>
      </c>
      <c r="H6" s="5"/>
      <c r="I6" s="5"/>
      <c r="J6" s="5">
        <v>58.24</v>
      </c>
      <c r="K6" s="5" t="s">
        <v>31</v>
      </c>
      <c r="L6" s="5">
        <v>63.8</v>
      </c>
      <c r="M6" s="5" t="s">
        <v>31</v>
      </c>
      <c r="N6" s="5">
        <v>67.08</v>
      </c>
      <c r="O6" s="5" t="s">
        <v>34</v>
      </c>
      <c r="P6" s="5">
        <v>41.88</v>
      </c>
      <c r="Q6" s="5" t="s">
        <v>31</v>
      </c>
      <c r="R6" s="5">
        <v>57.32</v>
      </c>
      <c r="S6" s="5" t="s">
        <v>38</v>
      </c>
      <c r="T6" s="5">
        <v>63.07</v>
      </c>
      <c r="U6" s="5" t="s">
        <v>32</v>
      </c>
    </row>
    <row r="7" spans="1:21">
      <c r="A7" s="2">
        <v>5</v>
      </c>
      <c r="B7" s="61" t="s">
        <v>170</v>
      </c>
      <c r="C7" s="61" t="s">
        <v>171</v>
      </c>
      <c r="D7" s="79" t="s">
        <v>172</v>
      </c>
      <c r="E7" s="9">
        <v>6</v>
      </c>
      <c r="F7" s="45">
        <f>SUM(H7:AM7)-(H7+0)</f>
        <v>349.65000000000003</v>
      </c>
      <c r="G7" s="47">
        <f t="shared" si="0"/>
        <v>58.275000000000006</v>
      </c>
      <c r="H7" s="74">
        <v>58.07</v>
      </c>
      <c r="I7" s="74" t="s">
        <v>173</v>
      </c>
      <c r="J7" s="5">
        <v>65.06</v>
      </c>
      <c r="K7" s="5" t="s">
        <v>173</v>
      </c>
      <c r="L7" s="5">
        <v>60.42</v>
      </c>
      <c r="M7" s="5" t="s">
        <v>173</v>
      </c>
      <c r="N7" s="5">
        <v>62.5</v>
      </c>
      <c r="O7" s="5" t="s">
        <v>82</v>
      </c>
      <c r="P7" s="5">
        <v>51.19</v>
      </c>
      <c r="Q7" s="5" t="s">
        <v>82</v>
      </c>
      <c r="R7" s="5">
        <v>59.72</v>
      </c>
      <c r="S7" s="5" t="s">
        <v>173</v>
      </c>
      <c r="T7" s="5">
        <v>50.76</v>
      </c>
      <c r="U7" s="5" t="s">
        <v>82</v>
      </c>
    </row>
    <row r="8" spans="1:21">
      <c r="A8" s="2">
        <v>6</v>
      </c>
      <c r="B8" s="61" t="s">
        <v>140</v>
      </c>
      <c r="C8" s="61" t="s">
        <v>141</v>
      </c>
      <c r="D8" s="79" t="s">
        <v>43</v>
      </c>
      <c r="E8" s="9">
        <v>6</v>
      </c>
      <c r="F8" s="45">
        <f>SUM(H8:AM8)-(0+0)</f>
        <v>336.70000000000005</v>
      </c>
      <c r="G8" s="47">
        <f t="shared" si="0"/>
        <v>56.116666666666674</v>
      </c>
      <c r="H8" s="5">
        <v>51.82</v>
      </c>
      <c r="I8" s="5" t="s">
        <v>41</v>
      </c>
      <c r="J8" s="5"/>
      <c r="K8" s="5"/>
      <c r="L8" s="5">
        <v>55.97</v>
      </c>
      <c r="M8" s="5" t="s">
        <v>42</v>
      </c>
      <c r="N8" s="5">
        <v>62.5</v>
      </c>
      <c r="O8" s="5" t="s">
        <v>254</v>
      </c>
      <c r="P8" s="13">
        <v>63.64</v>
      </c>
      <c r="Q8" s="24" t="s">
        <v>45</v>
      </c>
      <c r="R8" s="13">
        <v>54.29</v>
      </c>
      <c r="S8" s="24" t="s">
        <v>44</v>
      </c>
      <c r="T8" s="13">
        <v>48.48</v>
      </c>
      <c r="U8" s="24" t="s">
        <v>52</v>
      </c>
    </row>
    <row r="9" spans="1:21">
      <c r="A9" s="2">
        <v>7</v>
      </c>
      <c r="B9" s="61" t="s">
        <v>19</v>
      </c>
      <c r="C9" s="61" t="s">
        <v>20</v>
      </c>
      <c r="D9" s="79" t="s">
        <v>13</v>
      </c>
      <c r="E9" s="9">
        <v>5</v>
      </c>
      <c r="F9" s="45">
        <f>SUM(H9:AM9)-(0+0)</f>
        <v>318.19</v>
      </c>
      <c r="G9" s="47">
        <f t="shared" si="0"/>
        <v>63.637999999999998</v>
      </c>
      <c r="H9" s="5">
        <v>60.42</v>
      </c>
      <c r="I9" s="5" t="s">
        <v>21</v>
      </c>
      <c r="J9" s="5">
        <v>61.93</v>
      </c>
      <c r="K9" s="5" t="s">
        <v>16</v>
      </c>
      <c r="L9" s="5">
        <v>56.53</v>
      </c>
      <c r="M9" s="5" t="s">
        <v>12</v>
      </c>
      <c r="N9" s="5" t="s">
        <v>253</v>
      </c>
      <c r="O9" s="5"/>
      <c r="P9" s="5">
        <v>77.27</v>
      </c>
      <c r="Q9" s="5" t="s">
        <v>16</v>
      </c>
      <c r="R9" s="5">
        <v>62.04</v>
      </c>
      <c r="S9" s="5" t="s">
        <v>22</v>
      </c>
      <c r="T9" s="5" t="s">
        <v>253</v>
      </c>
      <c r="U9" s="5"/>
    </row>
    <row r="10" spans="1:21">
      <c r="A10" s="2">
        <v>8</v>
      </c>
      <c r="B10" s="61" t="s">
        <v>62</v>
      </c>
      <c r="C10" s="61" t="s">
        <v>63</v>
      </c>
      <c r="D10" s="79" t="s">
        <v>58</v>
      </c>
      <c r="E10" s="9">
        <v>7</v>
      </c>
      <c r="F10" s="45">
        <f>SUM(H10:AM10)-(0+0)</f>
        <v>309.79000000000002</v>
      </c>
      <c r="G10" s="47">
        <f t="shared" si="0"/>
        <v>44.255714285714291</v>
      </c>
      <c r="H10" s="5">
        <v>58.07</v>
      </c>
      <c r="I10" s="5" t="s">
        <v>88</v>
      </c>
      <c r="J10" s="5">
        <v>36.36</v>
      </c>
      <c r="K10" s="5" t="s">
        <v>88</v>
      </c>
      <c r="L10" s="5">
        <v>46.59</v>
      </c>
      <c r="M10" s="5" t="s">
        <v>88</v>
      </c>
      <c r="N10" s="5">
        <v>42.92</v>
      </c>
      <c r="O10" s="5" t="s">
        <v>57</v>
      </c>
      <c r="P10" s="5">
        <v>38.31</v>
      </c>
      <c r="Q10" s="5" t="s">
        <v>57</v>
      </c>
      <c r="R10" s="5">
        <v>39.81</v>
      </c>
      <c r="S10" s="5" t="s">
        <v>57</v>
      </c>
      <c r="T10" s="5">
        <v>47.73</v>
      </c>
      <c r="U10" s="5" t="s">
        <v>60</v>
      </c>
    </row>
    <row r="11" spans="1:21">
      <c r="A11" s="2">
        <v>9</v>
      </c>
      <c r="B11" s="61" t="s">
        <v>39</v>
      </c>
      <c r="C11" s="61" t="s">
        <v>40</v>
      </c>
      <c r="D11" s="79" t="s">
        <v>41</v>
      </c>
      <c r="E11" s="24">
        <v>6</v>
      </c>
      <c r="F11" s="45">
        <f>SUM(H11:AM11)-(0+0)</f>
        <v>301.38</v>
      </c>
      <c r="G11" s="47">
        <f t="shared" si="0"/>
        <v>50.23</v>
      </c>
      <c r="H11" s="5">
        <v>51.82</v>
      </c>
      <c r="I11" s="5" t="s">
        <v>43</v>
      </c>
      <c r="J11" s="5">
        <v>44.27</v>
      </c>
      <c r="K11" s="5" t="s">
        <v>42</v>
      </c>
      <c r="L11" s="5">
        <v>48.86</v>
      </c>
      <c r="M11" s="5" t="s">
        <v>44</v>
      </c>
      <c r="N11" s="5">
        <v>52.95</v>
      </c>
      <c r="O11" s="5" t="s">
        <v>45</v>
      </c>
      <c r="P11" s="5">
        <v>51.62</v>
      </c>
      <c r="Q11" s="5" t="s">
        <v>55</v>
      </c>
      <c r="R11" s="5" t="s">
        <v>253</v>
      </c>
      <c r="S11" s="5"/>
      <c r="T11" s="5">
        <v>51.86</v>
      </c>
      <c r="U11" s="5" t="s">
        <v>44</v>
      </c>
    </row>
    <row r="12" spans="1:21">
      <c r="A12" s="2">
        <v>10</v>
      </c>
      <c r="B12" s="61" t="s">
        <v>10</v>
      </c>
      <c r="C12" s="61" t="s">
        <v>11</v>
      </c>
      <c r="D12" s="79" t="s">
        <v>12</v>
      </c>
      <c r="E12" s="9">
        <v>5</v>
      </c>
      <c r="F12" s="45">
        <f>SUM(H12:AM12)-(0+0)</f>
        <v>290.18</v>
      </c>
      <c r="G12" s="47">
        <f t="shared" si="0"/>
        <v>58.036000000000001</v>
      </c>
      <c r="H12" s="5"/>
      <c r="I12" s="5"/>
      <c r="J12" s="5">
        <v>58.52</v>
      </c>
      <c r="K12" s="5" t="s">
        <v>15</v>
      </c>
      <c r="L12" s="5">
        <v>56.53</v>
      </c>
      <c r="M12" s="5" t="s">
        <v>13</v>
      </c>
      <c r="N12" s="5">
        <v>52.08</v>
      </c>
      <c r="O12" s="5" t="s">
        <v>31</v>
      </c>
      <c r="P12" s="5">
        <v>63.96</v>
      </c>
      <c r="Q12" s="5" t="s">
        <v>263</v>
      </c>
      <c r="R12" s="5">
        <v>59.09</v>
      </c>
      <c r="S12" s="5" t="s">
        <v>16</v>
      </c>
      <c r="T12" s="5" t="s">
        <v>253</v>
      </c>
      <c r="U12" s="5"/>
    </row>
    <row r="13" spans="1:21">
      <c r="A13" s="2">
        <v>11</v>
      </c>
      <c r="B13" s="61" t="s">
        <v>53</v>
      </c>
      <c r="C13" s="61" t="s">
        <v>54</v>
      </c>
      <c r="D13" s="79" t="s">
        <v>55</v>
      </c>
      <c r="E13" s="9">
        <v>6</v>
      </c>
      <c r="F13" s="45">
        <f>SUM(H13:AM13)-(N13+0)</f>
        <v>283.92</v>
      </c>
      <c r="G13" s="47">
        <f t="shared" si="0"/>
        <v>47.32</v>
      </c>
      <c r="H13" s="48">
        <v>52.6</v>
      </c>
      <c r="I13" s="5" t="s">
        <v>51</v>
      </c>
      <c r="J13" s="5">
        <v>42.61</v>
      </c>
      <c r="K13" s="5" t="s">
        <v>56</v>
      </c>
      <c r="L13" s="5">
        <v>45.45</v>
      </c>
      <c r="M13" s="5" t="s">
        <v>51</v>
      </c>
      <c r="N13" s="74">
        <v>40</v>
      </c>
      <c r="O13" s="74" t="s">
        <v>51</v>
      </c>
      <c r="P13" s="13">
        <v>51.62</v>
      </c>
      <c r="Q13" s="24" t="s">
        <v>41</v>
      </c>
      <c r="R13" s="13">
        <v>56.31</v>
      </c>
      <c r="S13" s="24" t="s">
        <v>51</v>
      </c>
      <c r="T13" s="13">
        <v>35.33</v>
      </c>
      <c r="U13" s="24" t="s">
        <v>248</v>
      </c>
    </row>
    <row r="14" spans="1:21">
      <c r="A14" s="2">
        <v>12</v>
      </c>
      <c r="B14" s="61" t="s">
        <v>138</v>
      </c>
      <c r="C14" s="61" t="s">
        <v>139</v>
      </c>
      <c r="D14" s="79" t="s">
        <v>88</v>
      </c>
      <c r="E14" s="9">
        <v>6</v>
      </c>
      <c r="F14" s="45">
        <f t="shared" ref="F14:F20" si="1">SUM(H14:AM14)-(0+0)</f>
        <v>273.39</v>
      </c>
      <c r="G14" s="47">
        <f t="shared" si="0"/>
        <v>45.564999999999998</v>
      </c>
      <c r="H14" s="12">
        <v>58.07</v>
      </c>
      <c r="I14" s="12" t="s">
        <v>58</v>
      </c>
      <c r="J14" s="5">
        <v>36.36</v>
      </c>
      <c r="K14" s="5" t="s">
        <v>58</v>
      </c>
      <c r="L14" s="5">
        <v>46.59</v>
      </c>
      <c r="M14" s="5" t="s">
        <v>58</v>
      </c>
      <c r="N14" s="5">
        <v>43.41</v>
      </c>
      <c r="O14" s="5" t="s">
        <v>60</v>
      </c>
      <c r="P14" s="5" t="s">
        <v>253</v>
      </c>
      <c r="Q14" s="5"/>
      <c r="R14" s="5">
        <v>50.51</v>
      </c>
      <c r="S14" s="5" t="s">
        <v>60</v>
      </c>
      <c r="T14" s="5">
        <v>38.450000000000003</v>
      </c>
      <c r="U14" s="5" t="s">
        <v>288</v>
      </c>
    </row>
    <row r="15" spans="1:21">
      <c r="A15" s="2">
        <v>13</v>
      </c>
      <c r="B15" s="61" t="s">
        <v>109</v>
      </c>
      <c r="C15" s="61" t="s">
        <v>110</v>
      </c>
      <c r="D15" s="79" t="s">
        <v>31</v>
      </c>
      <c r="E15" s="9">
        <v>5</v>
      </c>
      <c r="F15" s="45">
        <f t="shared" si="1"/>
        <v>272.82</v>
      </c>
      <c r="G15" s="47">
        <f t="shared" si="0"/>
        <v>54.564</v>
      </c>
      <c r="H15" s="5"/>
      <c r="I15" s="5"/>
      <c r="J15" s="5">
        <v>58.24</v>
      </c>
      <c r="K15" s="5" t="s">
        <v>30</v>
      </c>
      <c r="L15" s="5">
        <v>63.8</v>
      </c>
      <c r="M15" s="5" t="s">
        <v>30</v>
      </c>
      <c r="N15" s="5">
        <v>52.08</v>
      </c>
      <c r="O15" s="5" t="s">
        <v>12</v>
      </c>
      <c r="P15" s="5">
        <v>41.88</v>
      </c>
      <c r="Q15" s="5" t="s">
        <v>30</v>
      </c>
      <c r="R15" s="5" t="s">
        <v>253</v>
      </c>
      <c r="S15" s="5"/>
      <c r="T15" s="5">
        <v>56.82</v>
      </c>
      <c r="U15" s="5" t="s">
        <v>34</v>
      </c>
    </row>
    <row r="16" spans="1:21">
      <c r="A16" s="2">
        <v>14</v>
      </c>
      <c r="B16" s="61" t="s">
        <v>129</v>
      </c>
      <c r="C16" s="61" t="s">
        <v>40</v>
      </c>
      <c r="D16" s="79" t="s">
        <v>33</v>
      </c>
      <c r="E16" s="24">
        <v>5</v>
      </c>
      <c r="F16" s="45">
        <f t="shared" si="1"/>
        <v>265.75</v>
      </c>
      <c r="G16" s="47">
        <f t="shared" si="0"/>
        <v>53.15</v>
      </c>
      <c r="H16" s="24"/>
      <c r="I16" s="24"/>
      <c r="J16" s="13">
        <v>59.38</v>
      </c>
      <c r="K16" s="24" t="s">
        <v>45</v>
      </c>
      <c r="L16" s="24">
        <v>57.95</v>
      </c>
      <c r="M16" s="24" t="s">
        <v>45</v>
      </c>
      <c r="N16" s="13">
        <v>49.38</v>
      </c>
      <c r="O16" s="24" t="s">
        <v>38</v>
      </c>
      <c r="P16" s="5">
        <v>42.56</v>
      </c>
      <c r="Q16" s="5" t="s">
        <v>38</v>
      </c>
      <c r="R16" s="5">
        <v>56.48</v>
      </c>
      <c r="S16" s="5" t="s">
        <v>194</v>
      </c>
      <c r="T16" s="5" t="s">
        <v>253</v>
      </c>
      <c r="U16" s="5"/>
    </row>
    <row r="17" spans="1:21">
      <c r="A17" s="2">
        <v>15</v>
      </c>
      <c r="B17" s="61" t="s">
        <v>68</v>
      </c>
      <c r="C17" s="61" t="s">
        <v>69</v>
      </c>
      <c r="D17" s="79" t="s">
        <v>57</v>
      </c>
      <c r="E17" s="9">
        <v>6</v>
      </c>
      <c r="F17" s="45">
        <f t="shared" si="1"/>
        <v>260.52999999999997</v>
      </c>
      <c r="G17" s="47">
        <f t="shared" si="0"/>
        <v>43.42166666666666</v>
      </c>
      <c r="H17" s="5">
        <v>37.5</v>
      </c>
      <c r="I17" s="5" t="s">
        <v>60</v>
      </c>
      <c r="J17" s="5"/>
      <c r="K17" s="5"/>
      <c r="L17" s="5">
        <v>42.9</v>
      </c>
      <c r="M17" s="5" t="s">
        <v>60</v>
      </c>
      <c r="N17" s="5">
        <v>42.92</v>
      </c>
      <c r="O17" s="5" t="s">
        <v>58</v>
      </c>
      <c r="P17" s="5">
        <v>38.31</v>
      </c>
      <c r="Q17" s="5" t="s">
        <v>58</v>
      </c>
      <c r="R17" s="5">
        <v>39.81</v>
      </c>
      <c r="S17" s="5" t="s">
        <v>58</v>
      </c>
      <c r="T17" s="5">
        <v>59.09</v>
      </c>
      <c r="U17" s="5" t="s">
        <v>51</v>
      </c>
    </row>
    <row r="18" spans="1:21">
      <c r="A18" s="2">
        <v>16</v>
      </c>
      <c r="B18" s="61" t="s">
        <v>80</v>
      </c>
      <c r="C18" s="61" t="s">
        <v>120</v>
      </c>
      <c r="D18" s="79" t="s">
        <v>116</v>
      </c>
      <c r="E18" s="9">
        <v>6</v>
      </c>
      <c r="F18" s="45">
        <f t="shared" si="1"/>
        <v>257.66999999999996</v>
      </c>
      <c r="G18" s="47">
        <f t="shared" si="0"/>
        <v>42.944999999999993</v>
      </c>
      <c r="H18" s="6"/>
      <c r="I18" s="5"/>
      <c r="J18" s="5">
        <v>44.6</v>
      </c>
      <c r="K18" s="5" t="s">
        <v>117</v>
      </c>
      <c r="L18" s="5">
        <v>42.9</v>
      </c>
      <c r="M18" s="5" t="s">
        <v>117</v>
      </c>
      <c r="N18" s="5">
        <v>46.82</v>
      </c>
      <c r="O18" s="5" t="s">
        <v>288</v>
      </c>
      <c r="P18" s="5">
        <v>45.13</v>
      </c>
      <c r="Q18" s="5" t="s">
        <v>118</v>
      </c>
      <c r="R18" s="5">
        <v>46.97</v>
      </c>
      <c r="S18" s="5" t="s">
        <v>118</v>
      </c>
      <c r="T18" s="5">
        <v>31.25</v>
      </c>
      <c r="U18" s="5" t="s">
        <v>118</v>
      </c>
    </row>
    <row r="19" spans="1:21">
      <c r="A19" s="2">
        <v>17</v>
      </c>
      <c r="B19" s="61" t="s">
        <v>39</v>
      </c>
      <c r="C19" s="61" t="s">
        <v>66</v>
      </c>
      <c r="D19" s="79" t="s">
        <v>42</v>
      </c>
      <c r="E19" s="24">
        <v>6</v>
      </c>
      <c r="F19" s="45">
        <f t="shared" si="1"/>
        <v>254.23</v>
      </c>
      <c r="G19" s="47">
        <f t="shared" si="0"/>
        <v>42.371666666666663</v>
      </c>
      <c r="H19" s="13">
        <v>51.3</v>
      </c>
      <c r="I19" s="5" t="s">
        <v>44</v>
      </c>
      <c r="J19" s="5">
        <v>44.27</v>
      </c>
      <c r="K19" s="5" t="s">
        <v>41</v>
      </c>
      <c r="L19" s="5">
        <v>55.97</v>
      </c>
      <c r="M19" s="5" t="s">
        <v>43</v>
      </c>
      <c r="N19" s="5">
        <v>49.09</v>
      </c>
      <c r="O19" s="5" t="s">
        <v>44</v>
      </c>
      <c r="P19" s="5" t="s">
        <v>253</v>
      </c>
      <c r="Q19" s="5"/>
      <c r="R19" s="5" t="s">
        <v>253</v>
      </c>
      <c r="S19" s="5"/>
      <c r="T19" s="5">
        <v>53.6</v>
      </c>
      <c r="U19" s="5" t="s">
        <v>27</v>
      </c>
    </row>
    <row r="20" spans="1:21">
      <c r="A20" s="2">
        <v>18</v>
      </c>
      <c r="B20" s="61" t="s">
        <v>73</v>
      </c>
      <c r="C20" s="61" t="s">
        <v>74</v>
      </c>
      <c r="D20" s="79" t="s">
        <v>37</v>
      </c>
      <c r="E20" s="9">
        <v>5</v>
      </c>
      <c r="F20" s="45">
        <f t="shared" si="1"/>
        <v>243.73</v>
      </c>
      <c r="G20" s="47">
        <f t="shared" si="0"/>
        <v>48.745999999999995</v>
      </c>
      <c r="H20" s="5">
        <v>56.77</v>
      </c>
      <c r="I20" s="5" t="s">
        <v>76</v>
      </c>
      <c r="J20" s="5">
        <v>46.88</v>
      </c>
      <c r="K20" s="5" t="s">
        <v>76</v>
      </c>
      <c r="L20" s="5">
        <v>46.09</v>
      </c>
      <c r="M20" s="5" t="s">
        <v>239</v>
      </c>
      <c r="N20" s="5" t="s">
        <v>253</v>
      </c>
      <c r="O20" s="5"/>
      <c r="P20" s="5">
        <v>47.73</v>
      </c>
      <c r="Q20" s="5" t="s">
        <v>48</v>
      </c>
      <c r="R20" s="5" t="s">
        <v>253</v>
      </c>
      <c r="S20" s="5"/>
      <c r="T20" s="5">
        <v>46.26</v>
      </c>
      <c r="U20" s="5" t="s">
        <v>289</v>
      </c>
    </row>
    <row r="21" spans="1:21">
      <c r="A21" s="2">
        <v>19</v>
      </c>
      <c r="B21" s="61" t="s">
        <v>124</v>
      </c>
      <c r="C21" s="61" t="s">
        <v>125</v>
      </c>
      <c r="D21" s="79" t="s">
        <v>87</v>
      </c>
      <c r="E21" s="9">
        <v>5</v>
      </c>
      <c r="F21" s="45">
        <f>SUM(H21:AM21)-(J21+0)</f>
        <v>239.84</v>
      </c>
      <c r="G21" s="47">
        <f t="shared" si="0"/>
        <v>47.968000000000004</v>
      </c>
      <c r="H21" s="5">
        <v>51.56</v>
      </c>
      <c r="I21" s="5" t="s">
        <v>50</v>
      </c>
      <c r="J21" s="74">
        <v>47.4</v>
      </c>
      <c r="K21" s="74" t="s">
        <v>50</v>
      </c>
      <c r="L21" s="5">
        <v>47.44</v>
      </c>
      <c r="M21" s="5" t="s">
        <v>50</v>
      </c>
      <c r="N21" s="5">
        <v>46.88</v>
      </c>
      <c r="O21" s="5" t="s">
        <v>50</v>
      </c>
      <c r="P21" s="5"/>
      <c r="Q21" s="5"/>
      <c r="R21" s="5">
        <v>38.659999999999997</v>
      </c>
      <c r="S21" s="5" t="s">
        <v>245</v>
      </c>
      <c r="T21" s="5">
        <v>55.3</v>
      </c>
      <c r="U21" s="5" t="s">
        <v>87</v>
      </c>
    </row>
    <row r="22" spans="1:21">
      <c r="A22" s="2">
        <v>20</v>
      </c>
      <c r="B22" s="61" t="s">
        <v>105</v>
      </c>
      <c r="C22" s="61" t="s">
        <v>174</v>
      </c>
      <c r="D22" s="79" t="s">
        <v>173</v>
      </c>
      <c r="E22" s="9">
        <v>4</v>
      </c>
      <c r="F22" s="45">
        <f>SUM(H22:AM22)-(H22+0)</f>
        <v>238.99</v>
      </c>
      <c r="G22" s="47">
        <f t="shared" si="0"/>
        <v>59.747500000000002</v>
      </c>
      <c r="H22" s="74">
        <v>58.07</v>
      </c>
      <c r="I22" s="74" t="s">
        <v>172</v>
      </c>
      <c r="J22" s="5">
        <v>65.06</v>
      </c>
      <c r="K22" s="5" t="s">
        <v>172</v>
      </c>
      <c r="L22" s="5">
        <v>60.42</v>
      </c>
      <c r="M22" s="5" t="s">
        <v>172</v>
      </c>
      <c r="N22" s="5" t="s">
        <v>253</v>
      </c>
      <c r="O22" s="5"/>
      <c r="P22" s="5"/>
      <c r="Q22" s="5"/>
      <c r="R22" s="5">
        <v>59.72</v>
      </c>
      <c r="S22" s="5" t="s">
        <v>172</v>
      </c>
      <c r="T22" s="5">
        <v>53.79</v>
      </c>
      <c r="U22" s="5" t="s">
        <v>48</v>
      </c>
    </row>
    <row r="23" spans="1:21">
      <c r="A23" s="2">
        <v>21</v>
      </c>
      <c r="B23" s="58" t="s">
        <v>78</v>
      </c>
      <c r="C23" s="58" t="s">
        <v>203</v>
      </c>
      <c r="D23" s="2" t="s">
        <v>82</v>
      </c>
      <c r="E23" s="24">
        <v>4</v>
      </c>
      <c r="F23" s="45">
        <f>SUM(H23:AM23)-(0+0)</f>
        <v>230.48</v>
      </c>
      <c r="G23" s="47">
        <f t="shared" si="0"/>
        <v>57.62</v>
      </c>
      <c r="H23" s="5"/>
      <c r="I23" s="5"/>
      <c r="J23" s="5"/>
      <c r="K23" s="5"/>
      <c r="L23" s="5">
        <v>66.48</v>
      </c>
      <c r="M23" s="5" t="s">
        <v>251</v>
      </c>
      <c r="N23" s="5">
        <v>62.05</v>
      </c>
      <c r="O23" s="5" t="s">
        <v>172</v>
      </c>
      <c r="P23" s="13">
        <v>51.19</v>
      </c>
      <c r="Q23" s="24" t="s">
        <v>172</v>
      </c>
      <c r="R23" s="24" t="s">
        <v>253</v>
      </c>
      <c r="S23" s="24"/>
      <c r="T23" s="13">
        <v>50.76</v>
      </c>
      <c r="U23" s="24" t="s">
        <v>172</v>
      </c>
    </row>
    <row r="24" spans="1:21">
      <c r="A24" s="2">
        <v>22</v>
      </c>
      <c r="B24" s="61" t="s">
        <v>84</v>
      </c>
      <c r="C24" s="61" t="s">
        <v>85</v>
      </c>
      <c r="D24" s="79" t="s">
        <v>60</v>
      </c>
      <c r="E24" s="9">
        <v>5</v>
      </c>
      <c r="F24" s="45">
        <f>SUM(H24:AM24)-(0+0)</f>
        <v>222.04999999999998</v>
      </c>
      <c r="G24" s="47">
        <f t="shared" si="0"/>
        <v>44.41</v>
      </c>
      <c r="H24" s="5">
        <v>37.5</v>
      </c>
      <c r="I24" s="5" t="s">
        <v>57</v>
      </c>
      <c r="J24" s="5"/>
      <c r="K24" s="5"/>
      <c r="L24" s="5">
        <v>42.9</v>
      </c>
      <c r="M24" s="5" t="s">
        <v>57</v>
      </c>
      <c r="N24" s="5">
        <v>43.41</v>
      </c>
      <c r="O24" s="5" t="s">
        <v>88</v>
      </c>
      <c r="P24" s="5" t="s">
        <v>253</v>
      </c>
      <c r="Q24" s="5"/>
      <c r="R24" s="5">
        <v>50.51</v>
      </c>
      <c r="S24" s="5" t="s">
        <v>88</v>
      </c>
      <c r="T24" s="5">
        <v>47.73</v>
      </c>
      <c r="U24" s="5" t="s">
        <v>58</v>
      </c>
    </row>
    <row r="25" spans="1:21">
      <c r="A25" s="2">
        <v>23</v>
      </c>
      <c r="B25" s="61" t="s">
        <v>78</v>
      </c>
      <c r="C25" s="61" t="s">
        <v>79</v>
      </c>
      <c r="D25" s="79" t="s">
        <v>51</v>
      </c>
      <c r="E25" s="9">
        <v>4</v>
      </c>
      <c r="F25" s="45">
        <f>SUM(H25:AM25)-(N25+0)</f>
        <v>213.45000000000002</v>
      </c>
      <c r="G25" s="47">
        <f t="shared" si="0"/>
        <v>53.362500000000004</v>
      </c>
      <c r="H25" s="5">
        <v>52.6</v>
      </c>
      <c r="I25" s="5" t="s">
        <v>55</v>
      </c>
      <c r="J25" s="5"/>
      <c r="K25" s="5"/>
      <c r="L25" s="5">
        <v>45.45</v>
      </c>
      <c r="M25" s="5" t="s">
        <v>55</v>
      </c>
      <c r="N25" s="74">
        <v>40</v>
      </c>
      <c r="O25" s="74" t="s">
        <v>55</v>
      </c>
      <c r="P25" s="16"/>
      <c r="Q25" s="16"/>
      <c r="R25" s="5">
        <v>56.31</v>
      </c>
      <c r="S25" s="5" t="s">
        <v>55</v>
      </c>
      <c r="T25" s="5">
        <v>59.09</v>
      </c>
      <c r="U25" s="5" t="s">
        <v>57</v>
      </c>
    </row>
    <row r="26" spans="1:21">
      <c r="A26" s="2">
        <v>24</v>
      </c>
      <c r="B26" s="61" t="s">
        <v>80</v>
      </c>
      <c r="C26" s="61" t="s">
        <v>174</v>
      </c>
      <c r="D26" s="79" t="s">
        <v>180</v>
      </c>
      <c r="E26" s="9">
        <v>4</v>
      </c>
      <c r="F26" s="45">
        <f>SUM(H26:AM26)-(N26+T26)</f>
        <v>211.23999999999995</v>
      </c>
      <c r="G26" s="47">
        <f t="shared" si="0"/>
        <v>52.809999999999988</v>
      </c>
      <c r="H26" s="12">
        <v>49.74</v>
      </c>
      <c r="I26" s="12" t="s">
        <v>181</v>
      </c>
      <c r="J26" s="12">
        <v>57.39</v>
      </c>
      <c r="K26" s="12" t="s">
        <v>181</v>
      </c>
      <c r="L26" s="4"/>
      <c r="M26" s="4"/>
      <c r="N26" s="74">
        <v>36.14</v>
      </c>
      <c r="O26" s="98" t="s">
        <v>181</v>
      </c>
      <c r="P26" s="13">
        <v>50.32</v>
      </c>
      <c r="Q26" s="24" t="s">
        <v>44</v>
      </c>
      <c r="R26" s="24">
        <v>53.79</v>
      </c>
      <c r="S26" s="24" t="s">
        <v>181</v>
      </c>
      <c r="T26" s="76">
        <v>46.97</v>
      </c>
      <c r="U26" s="75" t="s">
        <v>181</v>
      </c>
    </row>
    <row r="27" spans="1:21">
      <c r="A27" s="2">
        <v>25</v>
      </c>
      <c r="B27" s="61" t="s">
        <v>145</v>
      </c>
      <c r="C27" s="61" t="s">
        <v>146</v>
      </c>
      <c r="D27" s="79" t="s">
        <v>117</v>
      </c>
      <c r="E27" s="24">
        <v>5</v>
      </c>
      <c r="F27" s="45">
        <f>SUM(H27:AM27)-(R27+0)</f>
        <v>207.56</v>
      </c>
      <c r="G27" s="47">
        <f t="shared" si="0"/>
        <v>41.512</v>
      </c>
      <c r="H27" s="5"/>
      <c r="I27" s="5"/>
      <c r="J27" s="5">
        <v>44.6</v>
      </c>
      <c r="K27" s="5" t="s">
        <v>116</v>
      </c>
      <c r="L27" s="5">
        <v>42.9</v>
      </c>
      <c r="M27" s="5" t="s">
        <v>116</v>
      </c>
      <c r="N27" s="5">
        <v>36.46</v>
      </c>
      <c r="O27" s="5" t="s">
        <v>255</v>
      </c>
      <c r="P27" s="13">
        <v>41.37</v>
      </c>
      <c r="Q27" s="24" t="s">
        <v>255</v>
      </c>
      <c r="R27" s="76">
        <v>35.880000000000003</v>
      </c>
      <c r="S27" s="75" t="s">
        <v>255</v>
      </c>
      <c r="T27" s="13">
        <v>42.23</v>
      </c>
      <c r="U27" s="24" t="s">
        <v>255</v>
      </c>
    </row>
    <row r="28" spans="1:21">
      <c r="A28" s="2">
        <v>26</v>
      </c>
      <c r="B28" s="61" t="s">
        <v>80</v>
      </c>
      <c r="C28" s="61" t="s">
        <v>81</v>
      </c>
      <c r="D28" s="79" t="s">
        <v>48</v>
      </c>
      <c r="E28" s="9">
        <v>4</v>
      </c>
      <c r="F28" s="45">
        <f>SUM(H28:AM28)-(0+0)</f>
        <v>205.95</v>
      </c>
      <c r="G28" s="47">
        <f t="shared" si="0"/>
        <v>51.487499999999997</v>
      </c>
      <c r="H28" s="5">
        <v>48.96</v>
      </c>
      <c r="I28" s="5" t="s">
        <v>83</v>
      </c>
      <c r="J28" s="5">
        <v>55.47</v>
      </c>
      <c r="K28" s="5" t="s">
        <v>83</v>
      </c>
      <c r="L28" s="5"/>
      <c r="M28" s="5"/>
      <c r="N28" s="5" t="s">
        <v>253</v>
      </c>
      <c r="O28" s="5"/>
      <c r="P28" s="5">
        <v>47.73</v>
      </c>
      <c r="Q28" s="5" t="s">
        <v>37</v>
      </c>
      <c r="R28" s="5" t="s">
        <v>253</v>
      </c>
      <c r="S28" s="5"/>
      <c r="T28" s="5">
        <v>53.79</v>
      </c>
      <c r="U28" s="5" t="s">
        <v>173</v>
      </c>
    </row>
    <row r="29" spans="1:21">
      <c r="A29" s="2">
        <v>27</v>
      </c>
      <c r="B29" s="49" t="s">
        <v>226</v>
      </c>
      <c r="C29" s="49" t="s">
        <v>154</v>
      </c>
      <c r="D29" s="24" t="s">
        <v>239</v>
      </c>
      <c r="E29" s="24">
        <v>4</v>
      </c>
      <c r="F29" s="45">
        <f>SUM(H29:AM29)-(J29+N29+R29)</f>
        <v>195.48</v>
      </c>
      <c r="G29" s="47">
        <f t="shared" si="0"/>
        <v>48.87</v>
      </c>
      <c r="H29" s="13">
        <v>54.69</v>
      </c>
      <c r="I29" s="24" t="s">
        <v>91</v>
      </c>
      <c r="J29" s="76">
        <v>39.58</v>
      </c>
      <c r="K29" s="75" t="s">
        <v>91</v>
      </c>
      <c r="L29" s="13">
        <v>46.09</v>
      </c>
      <c r="M29" s="24" t="s">
        <v>37</v>
      </c>
      <c r="N29" s="76">
        <v>36.04</v>
      </c>
      <c r="O29" s="75" t="s">
        <v>91</v>
      </c>
      <c r="P29" s="5">
        <v>50</v>
      </c>
      <c r="Q29" s="5" t="s">
        <v>91</v>
      </c>
      <c r="R29" s="74">
        <v>38.659999999999997</v>
      </c>
      <c r="S29" s="74" t="s">
        <v>91</v>
      </c>
      <c r="T29" s="5">
        <v>44.7</v>
      </c>
      <c r="U29" s="5" t="s">
        <v>91</v>
      </c>
    </row>
    <row r="30" spans="1:21">
      <c r="A30" s="2">
        <v>28</v>
      </c>
      <c r="B30" s="61" t="s">
        <v>98</v>
      </c>
      <c r="C30" s="61" t="s">
        <v>99</v>
      </c>
      <c r="D30" s="79" t="s">
        <v>50</v>
      </c>
      <c r="E30" s="9">
        <v>4</v>
      </c>
      <c r="F30" s="45">
        <f>SUM(H30:AM30)-(J30+0)</f>
        <v>193.85999999999999</v>
      </c>
      <c r="G30" s="47">
        <f t="shared" si="0"/>
        <v>48.464999999999996</v>
      </c>
      <c r="H30" s="5">
        <v>51.56</v>
      </c>
      <c r="I30" s="5" t="s">
        <v>87</v>
      </c>
      <c r="J30" s="74">
        <v>47.4</v>
      </c>
      <c r="K30" s="74" t="s">
        <v>87</v>
      </c>
      <c r="L30" s="5">
        <v>47.44</v>
      </c>
      <c r="M30" s="5" t="s">
        <v>87</v>
      </c>
      <c r="N30" s="5">
        <v>46.88</v>
      </c>
      <c r="O30" s="5" t="s">
        <v>87</v>
      </c>
      <c r="P30" s="5"/>
      <c r="Q30" s="5"/>
      <c r="R30" s="5">
        <v>47.98</v>
      </c>
      <c r="S30" s="5" t="s">
        <v>248</v>
      </c>
      <c r="T30" s="5" t="s">
        <v>253</v>
      </c>
      <c r="U30" s="5"/>
    </row>
    <row r="31" spans="1:21">
      <c r="A31" s="2">
        <v>29</v>
      </c>
      <c r="B31" s="49" t="s">
        <v>243</v>
      </c>
      <c r="C31" s="49" t="s">
        <v>244</v>
      </c>
      <c r="D31" s="24" t="s">
        <v>245</v>
      </c>
      <c r="E31" s="9">
        <v>4</v>
      </c>
      <c r="F31" s="45">
        <f t="shared" ref="F31:F37" si="2">SUM(H31:AM31)-(0+0)</f>
        <v>189.79000000000002</v>
      </c>
      <c r="G31" s="47">
        <f t="shared" si="0"/>
        <v>47.447500000000005</v>
      </c>
      <c r="H31" s="13">
        <v>46.61</v>
      </c>
      <c r="I31" s="24" t="s">
        <v>248</v>
      </c>
      <c r="J31" s="24"/>
      <c r="K31" s="24"/>
      <c r="L31" s="24">
        <v>49.22</v>
      </c>
      <c r="M31" s="24" t="s">
        <v>248</v>
      </c>
      <c r="N31" s="13" t="s">
        <v>253</v>
      </c>
      <c r="O31" s="24"/>
      <c r="P31" s="5"/>
      <c r="Q31" s="5"/>
      <c r="R31" s="5">
        <v>38.659999999999997</v>
      </c>
      <c r="S31" s="5" t="s">
        <v>87</v>
      </c>
      <c r="T31" s="5">
        <v>55.3</v>
      </c>
      <c r="U31" s="5" t="s">
        <v>87</v>
      </c>
    </row>
    <row r="32" spans="1:21">
      <c r="A32" s="2">
        <v>30</v>
      </c>
      <c r="B32" s="58" t="s">
        <v>155</v>
      </c>
      <c r="C32" s="58" t="s">
        <v>156</v>
      </c>
      <c r="D32" s="2" t="s">
        <v>34</v>
      </c>
      <c r="E32" s="24">
        <v>3</v>
      </c>
      <c r="F32" s="45">
        <f t="shared" si="2"/>
        <v>186.39999999999998</v>
      </c>
      <c r="G32" s="47">
        <f t="shared" si="0"/>
        <v>62.133333333333326</v>
      </c>
      <c r="H32" s="5"/>
      <c r="I32" s="5"/>
      <c r="J32" s="5">
        <v>62.5</v>
      </c>
      <c r="K32" s="5" t="s">
        <v>44</v>
      </c>
      <c r="L32" s="5"/>
      <c r="M32" s="5"/>
      <c r="N32" s="5">
        <v>67.08</v>
      </c>
      <c r="O32" s="5" t="s">
        <v>30</v>
      </c>
      <c r="P32" s="5"/>
      <c r="Q32" s="5"/>
      <c r="R32" s="12" t="s">
        <v>253</v>
      </c>
      <c r="S32" s="12"/>
      <c r="T32" s="5">
        <v>56.82</v>
      </c>
      <c r="U32" s="5" t="s">
        <v>31</v>
      </c>
    </row>
    <row r="33" spans="1:21">
      <c r="A33" s="2">
        <v>31</v>
      </c>
      <c r="B33" s="49" t="s">
        <v>246</v>
      </c>
      <c r="C33" s="49" t="s">
        <v>247</v>
      </c>
      <c r="D33" s="24" t="s">
        <v>248</v>
      </c>
      <c r="E33" s="24">
        <v>4</v>
      </c>
      <c r="F33" s="45">
        <f t="shared" si="2"/>
        <v>179.14</v>
      </c>
      <c r="G33" s="47">
        <f t="shared" si="0"/>
        <v>44.784999999999997</v>
      </c>
      <c r="H33" s="13">
        <v>46.61</v>
      </c>
      <c r="I33" s="24" t="s">
        <v>245</v>
      </c>
      <c r="J33" s="24"/>
      <c r="K33" s="24"/>
      <c r="L33" s="24">
        <v>49.22</v>
      </c>
      <c r="M33" s="24" t="s">
        <v>245</v>
      </c>
      <c r="N33" s="13" t="s">
        <v>253</v>
      </c>
      <c r="O33" s="24"/>
      <c r="P33" s="5"/>
      <c r="Q33" s="5"/>
      <c r="R33" s="5">
        <v>47.98</v>
      </c>
      <c r="S33" s="5" t="s">
        <v>50</v>
      </c>
      <c r="T33" s="5">
        <v>35.33</v>
      </c>
      <c r="U33" s="5" t="s">
        <v>55</v>
      </c>
    </row>
    <row r="34" spans="1:21">
      <c r="A34" s="2">
        <v>32</v>
      </c>
      <c r="B34" s="61" t="s">
        <v>119</v>
      </c>
      <c r="C34" s="61" t="s">
        <v>36</v>
      </c>
      <c r="D34" s="79" t="s">
        <v>21</v>
      </c>
      <c r="E34" s="9">
        <v>3</v>
      </c>
      <c r="F34" s="45">
        <f t="shared" si="2"/>
        <v>178.92000000000002</v>
      </c>
      <c r="G34" s="47">
        <f t="shared" si="0"/>
        <v>59.640000000000008</v>
      </c>
      <c r="H34" s="5">
        <v>60.42</v>
      </c>
      <c r="I34" s="5" t="s">
        <v>13</v>
      </c>
      <c r="J34" s="5"/>
      <c r="K34" s="5"/>
      <c r="L34" s="5"/>
      <c r="M34" s="5"/>
      <c r="N34" s="5">
        <v>63.54</v>
      </c>
      <c r="O34" s="5" t="s">
        <v>16</v>
      </c>
      <c r="P34" s="5" t="s">
        <v>253</v>
      </c>
      <c r="Q34" s="5"/>
      <c r="R34" s="5" t="s">
        <v>253</v>
      </c>
      <c r="S34" s="5"/>
      <c r="T34" s="5">
        <v>54.96</v>
      </c>
      <c r="U34" s="5" t="s">
        <v>16</v>
      </c>
    </row>
    <row r="35" spans="1:21">
      <c r="A35" s="2">
        <v>33</v>
      </c>
      <c r="B35" s="61" t="s">
        <v>112</v>
      </c>
      <c r="C35" s="61" t="s">
        <v>74</v>
      </c>
      <c r="D35" s="79" t="s">
        <v>27</v>
      </c>
      <c r="E35" s="9">
        <v>3</v>
      </c>
      <c r="F35" s="45">
        <f t="shared" si="2"/>
        <v>171.52</v>
      </c>
      <c r="G35" s="47">
        <f t="shared" si="0"/>
        <v>57.173333333333339</v>
      </c>
      <c r="H35" s="5">
        <v>55.99</v>
      </c>
      <c r="I35" s="5" t="s">
        <v>16</v>
      </c>
      <c r="J35" s="5"/>
      <c r="K35" s="5"/>
      <c r="L35" s="5">
        <v>61.93</v>
      </c>
      <c r="M35" s="5" t="s">
        <v>16</v>
      </c>
      <c r="N35" s="5" t="s">
        <v>253</v>
      </c>
      <c r="O35" s="5"/>
      <c r="P35" s="5"/>
      <c r="Q35" s="5"/>
      <c r="R35" s="5" t="s">
        <v>253</v>
      </c>
      <c r="S35" s="5"/>
      <c r="T35" s="5">
        <v>53.6</v>
      </c>
      <c r="U35" s="5" t="s">
        <v>42</v>
      </c>
    </row>
    <row r="36" spans="1:21">
      <c r="A36" s="2">
        <v>34</v>
      </c>
      <c r="B36" s="61" t="s">
        <v>140</v>
      </c>
      <c r="C36" s="61" t="s">
        <v>161</v>
      </c>
      <c r="D36" s="79" t="s">
        <v>83</v>
      </c>
      <c r="E36" s="24">
        <v>3</v>
      </c>
      <c r="F36" s="45">
        <f t="shared" si="2"/>
        <v>166.93</v>
      </c>
      <c r="G36" s="47">
        <f t="shared" si="0"/>
        <v>55.643333333333338</v>
      </c>
      <c r="H36" s="12">
        <v>48.96</v>
      </c>
      <c r="I36" s="12" t="s">
        <v>48</v>
      </c>
      <c r="J36" s="5">
        <v>55.47</v>
      </c>
      <c r="K36" s="5" t="s">
        <v>48</v>
      </c>
      <c r="L36" s="5"/>
      <c r="M36" s="5"/>
      <c r="N36" s="5">
        <v>62.5</v>
      </c>
      <c r="O36" s="5" t="s">
        <v>43</v>
      </c>
      <c r="P36" s="5"/>
      <c r="Q36" s="5"/>
      <c r="R36" s="5" t="s">
        <v>253</v>
      </c>
      <c r="S36" s="5"/>
      <c r="T36" s="5" t="s">
        <v>253</v>
      </c>
      <c r="U36" s="5"/>
    </row>
    <row r="37" spans="1:21">
      <c r="A37" s="2">
        <v>35</v>
      </c>
      <c r="B37" s="61" t="s">
        <v>100</v>
      </c>
      <c r="C37" s="61" t="s">
        <v>101</v>
      </c>
      <c r="D37" s="79" t="s">
        <v>59</v>
      </c>
      <c r="E37" s="9">
        <v>4</v>
      </c>
      <c r="F37" s="45">
        <f t="shared" si="2"/>
        <v>166.23</v>
      </c>
      <c r="G37" s="47">
        <f t="shared" si="0"/>
        <v>41.557499999999997</v>
      </c>
      <c r="H37" s="5">
        <v>41.93</v>
      </c>
      <c r="I37" s="5" t="s">
        <v>108</v>
      </c>
      <c r="J37" s="5">
        <v>43.23</v>
      </c>
      <c r="K37" s="5" t="s">
        <v>108</v>
      </c>
      <c r="L37" s="5">
        <v>34.380000000000003</v>
      </c>
      <c r="M37" s="5" t="s">
        <v>108</v>
      </c>
      <c r="N37" s="5" t="s">
        <v>253</v>
      </c>
      <c r="O37" s="5"/>
      <c r="P37" s="5"/>
      <c r="Q37" s="5"/>
      <c r="R37" s="5" t="s">
        <v>253</v>
      </c>
      <c r="S37" s="5"/>
      <c r="T37" s="5">
        <v>46.69</v>
      </c>
      <c r="U37" s="5" t="s">
        <v>290</v>
      </c>
    </row>
    <row r="38" spans="1:21">
      <c r="A38" s="2">
        <v>36</v>
      </c>
      <c r="B38" s="61" t="s">
        <v>182</v>
      </c>
      <c r="C38" s="61" t="s">
        <v>183</v>
      </c>
      <c r="D38" s="79" t="s">
        <v>181</v>
      </c>
      <c r="E38" s="9">
        <v>3</v>
      </c>
      <c r="F38" s="45">
        <f>SUM(H38:AM38)-(N38+T38)</f>
        <v>160.91999999999996</v>
      </c>
      <c r="G38" s="47">
        <f t="shared" si="0"/>
        <v>53.639999999999986</v>
      </c>
      <c r="H38" s="5">
        <v>49.74</v>
      </c>
      <c r="I38" s="5" t="s">
        <v>180</v>
      </c>
      <c r="J38" s="5">
        <v>57.39</v>
      </c>
      <c r="K38" s="5" t="s">
        <v>180</v>
      </c>
      <c r="L38" s="5"/>
      <c r="M38" s="5"/>
      <c r="N38" s="74">
        <v>36.14</v>
      </c>
      <c r="O38" s="74" t="s">
        <v>180</v>
      </c>
      <c r="P38" s="5"/>
      <c r="Q38" s="5"/>
      <c r="R38" s="5">
        <v>53.79</v>
      </c>
      <c r="S38" s="5" t="s">
        <v>180</v>
      </c>
      <c r="T38" s="74">
        <v>46.97</v>
      </c>
      <c r="U38" s="74" t="s">
        <v>180</v>
      </c>
    </row>
    <row r="39" spans="1:21">
      <c r="A39" s="2">
        <v>37</v>
      </c>
      <c r="B39" s="61" t="s">
        <v>185</v>
      </c>
      <c r="C39" s="61" t="s">
        <v>188</v>
      </c>
      <c r="D39" s="79" t="s">
        <v>187</v>
      </c>
      <c r="E39" s="9">
        <v>3</v>
      </c>
      <c r="F39" s="45">
        <f>SUM(H39:AM39)-(J39+L39+N39)</f>
        <v>154.05999999999997</v>
      </c>
      <c r="G39" s="47">
        <f t="shared" si="0"/>
        <v>51.353333333333325</v>
      </c>
      <c r="H39" s="5"/>
      <c r="I39" s="5"/>
      <c r="J39" s="74">
        <v>46.09</v>
      </c>
      <c r="K39" s="74" t="s">
        <v>186</v>
      </c>
      <c r="L39" s="74">
        <v>42.19</v>
      </c>
      <c r="M39" s="74" t="s">
        <v>186</v>
      </c>
      <c r="N39" s="74">
        <v>43.18</v>
      </c>
      <c r="O39" s="74" t="s">
        <v>186</v>
      </c>
      <c r="P39" s="5">
        <v>52.98</v>
      </c>
      <c r="Q39" s="5" t="s">
        <v>186</v>
      </c>
      <c r="R39" s="5">
        <v>54.8</v>
      </c>
      <c r="S39" s="5" t="s">
        <v>187</v>
      </c>
      <c r="T39" s="5">
        <v>46.28</v>
      </c>
      <c r="U39" s="5" t="s">
        <v>186</v>
      </c>
    </row>
    <row r="40" spans="1:21">
      <c r="A40" s="2">
        <v>38</v>
      </c>
      <c r="B40" s="61" t="s">
        <v>185</v>
      </c>
      <c r="C40" s="61" t="s">
        <v>97</v>
      </c>
      <c r="D40" s="79" t="s">
        <v>186</v>
      </c>
      <c r="E40" s="24">
        <v>3</v>
      </c>
      <c r="F40" s="45">
        <f>SUM(H40:AM40)-(J40+L40+N40)</f>
        <v>154.05999999999997</v>
      </c>
      <c r="G40" s="47">
        <f t="shared" si="0"/>
        <v>51.353333333333325</v>
      </c>
      <c r="H40" s="5"/>
      <c r="I40" s="5"/>
      <c r="J40" s="74">
        <v>46.09</v>
      </c>
      <c r="K40" s="74" t="s">
        <v>187</v>
      </c>
      <c r="L40" s="74">
        <v>42.19</v>
      </c>
      <c r="M40" s="74" t="s">
        <v>187</v>
      </c>
      <c r="N40" s="74">
        <v>43.18</v>
      </c>
      <c r="O40" s="74" t="s">
        <v>187</v>
      </c>
      <c r="P40" s="12">
        <v>52.98</v>
      </c>
      <c r="Q40" s="4" t="s">
        <v>187</v>
      </c>
      <c r="R40" s="12">
        <v>54.8</v>
      </c>
      <c r="S40" s="4" t="s">
        <v>186</v>
      </c>
      <c r="T40" s="12">
        <v>46.28</v>
      </c>
      <c r="U40" s="4" t="s">
        <v>187</v>
      </c>
    </row>
    <row r="41" spans="1:21">
      <c r="A41" s="2">
        <v>39</v>
      </c>
      <c r="B41" s="61" t="s">
        <v>162</v>
      </c>
      <c r="C41" s="61" t="s">
        <v>163</v>
      </c>
      <c r="D41" s="79" t="s">
        <v>86</v>
      </c>
      <c r="E41" s="9">
        <v>3</v>
      </c>
      <c r="F41" s="45">
        <f>SUM(H41:AM41)-(L41+J41+R41)</f>
        <v>151.42000000000002</v>
      </c>
      <c r="G41" s="47">
        <f t="shared" si="0"/>
        <v>50.473333333333336</v>
      </c>
      <c r="H41" s="5">
        <v>47.66</v>
      </c>
      <c r="I41" s="5" t="s">
        <v>242</v>
      </c>
      <c r="J41" s="74">
        <v>40.630000000000003</v>
      </c>
      <c r="K41" s="74" t="s">
        <v>242</v>
      </c>
      <c r="L41" s="74">
        <v>40.06</v>
      </c>
      <c r="M41" s="74" t="s">
        <v>242</v>
      </c>
      <c r="N41" s="5">
        <v>52.73</v>
      </c>
      <c r="O41" s="5" t="s">
        <v>242</v>
      </c>
      <c r="P41" s="5"/>
      <c r="Q41" s="5"/>
      <c r="R41" s="74">
        <v>45.37</v>
      </c>
      <c r="S41" s="74" t="s">
        <v>242</v>
      </c>
      <c r="T41" s="5">
        <v>51.03</v>
      </c>
      <c r="U41" s="5" t="s">
        <v>242</v>
      </c>
    </row>
    <row r="42" spans="1:21">
      <c r="A42" s="2">
        <v>40</v>
      </c>
      <c r="B42" s="49" t="s">
        <v>241</v>
      </c>
      <c r="C42" s="49" t="s">
        <v>240</v>
      </c>
      <c r="D42" s="24" t="s">
        <v>242</v>
      </c>
      <c r="E42" s="9">
        <v>3</v>
      </c>
      <c r="F42" s="45">
        <f>SUM(H42:AM42)-(L42+J42+R42)</f>
        <v>151.42000000000002</v>
      </c>
      <c r="G42" s="47">
        <f t="shared" si="0"/>
        <v>50.473333333333336</v>
      </c>
      <c r="H42" s="13">
        <v>47.66</v>
      </c>
      <c r="I42" s="24" t="s">
        <v>86</v>
      </c>
      <c r="J42" s="76">
        <v>40.630000000000003</v>
      </c>
      <c r="K42" s="75" t="s">
        <v>86</v>
      </c>
      <c r="L42" s="76">
        <v>40.06</v>
      </c>
      <c r="M42" s="75" t="s">
        <v>86</v>
      </c>
      <c r="N42" s="13">
        <v>52.73</v>
      </c>
      <c r="O42" s="24" t="s">
        <v>86</v>
      </c>
      <c r="P42" s="5"/>
      <c r="Q42" s="5"/>
      <c r="R42" s="74">
        <v>45.37</v>
      </c>
      <c r="S42" s="74" t="s">
        <v>86</v>
      </c>
      <c r="T42" s="5">
        <v>51.03</v>
      </c>
      <c r="U42" s="5" t="s">
        <v>86</v>
      </c>
    </row>
    <row r="43" spans="1:21">
      <c r="A43" s="2">
        <v>41</v>
      </c>
      <c r="B43" s="61" t="s">
        <v>157</v>
      </c>
      <c r="C43" s="61" t="s">
        <v>158</v>
      </c>
      <c r="D43" s="79" t="s">
        <v>91</v>
      </c>
      <c r="E43" s="9">
        <v>4</v>
      </c>
      <c r="F43" s="45">
        <f>SUM(H43:AM43)-(J43+N43+R43)</f>
        <v>149.39000000000001</v>
      </c>
      <c r="G43" s="47">
        <f t="shared" si="0"/>
        <v>37.347500000000004</v>
      </c>
      <c r="H43" s="5">
        <v>54.69</v>
      </c>
      <c r="I43" s="5" t="s">
        <v>239</v>
      </c>
      <c r="J43" s="103">
        <v>39.58</v>
      </c>
      <c r="K43" s="103" t="s">
        <v>239</v>
      </c>
      <c r="L43" s="5"/>
      <c r="M43" s="5"/>
      <c r="N43" s="74">
        <v>36.04</v>
      </c>
      <c r="O43" s="74" t="s">
        <v>239</v>
      </c>
      <c r="P43" s="5">
        <v>50</v>
      </c>
      <c r="Q43" s="5" t="s">
        <v>239</v>
      </c>
      <c r="R43" s="74">
        <v>38.659999999999997</v>
      </c>
      <c r="S43" s="74" t="s">
        <v>239</v>
      </c>
      <c r="T43" s="5">
        <v>44.7</v>
      </c>
      <c r="U43" s="5" t="s">
        <v>239</v>
      </c>
    </row>
    <row r="44" spans="1:21">
      <c r="A44" s="2">
        <v>42</v>
      </c>
      <c r="B44" s="61" t="s">
        <v>129</v>
      </c>
      <c r="C44" s="61" t="s">
        <v>130</v>
      </c>
      <c r="D44" s="79" t="s">
        <v>38</v>
      </c>
      <c r="E44" s="9">
        <v>3</v>
      </c>
      <c r="F44" s="45">
        <f>SUM(H44:AM44)-(0+0)</f>
        <v>149.26</v>
      </c>
      <c r="G44" s="47">
        <f t="shared" si="0"/>
        <v>49.75333333333333</v>
      </c>
      <c r="H44" s="24"/>
      <c r="I44" s="24"/>
      <c r="J44" s="24"/>
      <c r="K44" s="24"/>
      <c r="L44" s="24"/>
      <c r="M44" s="24"/>
      <c r="N44" s="13">
        <v>49.38</v>
      </c>
      <c r="O44" s="24" t="s">
        <v>33</v>
      </c>
      <c r="P44" s="5">
        <v>42.56</v>
      </c>
      <c r="Q44" s="5" t="s">
        <v>33</v>
      </c>
      <c r="R44" s="5">
        <v>57.32</v>
      </c>
      <c r="S44" s="5" t="s">
        <v>30</v>
      </c>
      <c r="T44" s="5" t="s">
        <v>253</v>
      </c>
      <c r="U44" s="5"/>
    </row>
    <row r="45" spans="1:21">
      <c r="A45" s="2">
        <v>43</v>
      </c>
      <c r="B45" s="61" t="s">
        <v>89</v>
      </c>
      <c r="C45" s="61" t="s">
        <v>90</v>
      </c>
      <c r="D45" s="79" t="s">
        <v>72</v>
      </c>
      <c r="E45" s="9">
        <v>3</v>
      </c>
      <c r="F45" s="45">
        <f>SUM(H45:AM45)-(L45+P45+T45)</f>
        <v>140.11999999999998</v>
      </c>
      <c r="G45" s="47">
        <f t="shared" si="0"/>
        <v>46.706666666666656</v>
      </c>
      <c r="H45" s="12">
        <v>45.83</v>
      </c>
      <c r="I45" s="12" t="s">
        <v>61</v>
      </c>
      <c r="J45" s="5">
        <v>42.9</v>
      </c>
      <c r="K45" s="5" t="s">
        <v>61</v>
      </c>
      <c r="L45" s="74">
        <v>41.93</v>
      </c>
      <c r="M45" s="74" t="s">
        <v>61</v>
      </c>
      <c r="N45" s="5" t="s">
        <v>253</v>
      </c>
      <c r="O45" s="5"/>
      <c r="P45" s="74">
        <v>41.96</v>
      </c>
      <c r="Q45" s="74" t="s">
        <v>61</v>
      </c>
      <c r="R45" s="5">
        <v>51.39</v>
      </c>
      <c r="S45" s="5" t="s">
        <v>61</v>
      </c>
      <c r="T45" s="74">
        <v>46.21</v>
      </c>
      <c r="U45" s="74" t="s">
        <v>61</v>
      </c>
    </row>
    <row r="46" spans="1:21">
      <c r="A46" s="2">
        <v>44</v>
      </c>
      <c r="B46" s="61" t="s">
        <v>94</v>
      </c>
      <c r="C46" s="61" t="s">
        <v>95</v>
      </c>
      <c r="D46" s="79" t="s">
        <v>61</v>
      </c>
      <c r="E46" s="9">
        <v>3</v>
      </c>
      <c r="F46" s="45">
        <f>SUM(H46:AM46)-(L46+P46+T46)</f>
        <v>140.11999999999998</v>
      </c>
      <c r="G46" s="47">
        <f t="shared" si="0"/>
        <v>46.706666666666656</v>
      </c>
      <c r="H46" s="12">
        <v>45.83</v>
      </c>
      <c r="I46" s="12" t="s">
        <v>72</v>
      </c>
      <c r="J46" s="5">
        <v>42.9</v>
      </c>
      <c r="K46" s="5" t="s">
        <v>72</v>
      </c>
      <c r="L46" s="74">
        <v>41.93</v>
      </c>
      <c r="M46" s="74" t="s">
        <v>72</v>
      </c>
      <c r="N46" s="5" t="s">
        <v>253</v>
      </c>
      <c r="O46" s="5"/>
      <c r="P46" s="74">
        <v>41.96</v>
      </c>
      <c r="Q46" s="74" t="s">
        <v>72</v>
      </c>
      <c r="R46" s="5">
        <v>51.39</v>
      </c>
      <c r="S46" s="5" t="s">
        <v>72</v>
      </c>
      <c r="T46" s="74">
        <v>46.21</v>
      </c>
      <c r="U46" s="74" t="s">
        <v>72</v>
      </c>
    </row>
    <row r="47" spans="1:21">
      <c r="A47" s="2">
        <v>45</v>
      </c>
      <c r="B47" s="61" t="s">
        <v>167</v>
      </c>
      <c r="C47" s="61" t="s">
        <v>168</v>
      </c>
      <c r="D47" s="79" t="s">
        <v>136</v>
      </c>
      <c r="E47" s="9">
        <v>2</v>
      </c>
      <c r="F47" s="45">
        <f>SUM(H47:AM47)-(0+0)</f>
        <v>123.50999999999999</v>
      </c>
      <c r="G47" s="47">
        <f t="shared" si="0"/>
        <v>61.754999999999995</v>
      </c>
      <c r="H47" s="5"/>
      <c r="I47" s="5"/>
      <c r="J47" s="5"/>
      <c r="K47" s="5"/>
      <c r="L47" s="5"/>
      <c r="M47" s="5"/>
      <c r="N47" s="5"/>
      <c r="O47" s="5"/>
      <c r="P47" s="12"/>
      <c r="Q47" s="12"/>
      <c r="R47" s="12">
        <v>52.02</v>
      </c>
      <c r="S47" s="12" t="s">
        <v>45</v>
      </c>
      <c r="T47" s="12">
        <v>71.489999999999995</v>
      </c>
      <c r="U47" s="12" t="s">
        <v>45</v>
      </c>
    </row>
    <row r="48" spans="1:21">
      <c r="A48" s="2">
        <v>46</v>
      </c>
      <c r="B48" s="61" t="s">
        <v>126</v>
      </c>
      <c r="C48" s="61" t="s">
        <v>127</v>
      </c>
      <c r="D48" s="79" t="s">
        <v>118</v>
      </c>
      <c r="E48" s="24">
        <v>3</v>
      </c>
      <c r="F48" s="45">
        <f>SUM(H48:AM48)-(0+0)</f>
        <v>123.35</v>
      </c>
      <c r="G48" s="47">
        <f t="shared" si="0"/>
        <v>41.116666666666667</v>
      </c>
      <c r="H48" s="5"/>
      <c r="I48" s="5"/>
      <c r="J48" s="5"/>
      <c r="K48" s="5"/>
      <c r="L48" s="5"/>
      <c r="M48" s="5"/>
      <c r="N48" s="5"/>
      <c r="O48" s="5"/>
      <c r="P48" s="5">
        <v>45.13</v>
      </c>
      <c r="Q48" s="5" t="s">
        <v>116</v>
      </c>
      <c r="R48" s="5">
        <v>46.97</v>
      </c>
      <c r="S48" s="5" t="s">
        <v>116</v>
      </c>
      <c r="T48" s="5">
        <v>31.25</v>
      </c>
      <c r="U48" s="5" t="s">
        <v>116</v>
      </c>
    </row>
    <row r="49" spans="1:21">
      <c r="A49" s="2">
        <v>47</v>
      </c>
      <c r="B49" s="61" t="s">
        <v>189</v>
      </c>
      <c r="C49" s="61" t="s">
        <v>190</v>
      </c>
      <c r="D49" s="79" t="s">
        <v>108</v>
      </c>
      <c r="E49" s="24">
        <v>3</v>
      </c>
      <c r="F49" s="45">
        <f>SUM(H49:AM49)-(0+0)</f>
        <v>119.53999999999999</v>
      </c>
      <c r="G49" s="47">
        <f t="shared" si="0"/>
        <v>39.846666666666664</v>
      </c>
      <c r="H49" s="12">
        <v>41.93</v>
      </c>
      <c r="I49" s="12" t="s">
        <v>59</v>
      </c>
      <c r="J49" s="5">
        <v>43.23</v>
      </c>
      <c r="K49" s="5" t="s">
        <v>59</v>
      </c>
      <c r="L49" s="5">
        <v>34.380000000000003</v>
      </c>
      <c r="M49" s="5" t="s">
        <v>59</v>
      </c>
      <c r="N49" s="5" t="s">
        <v>253</v>
      </c>
      <c r="O49" s="5"/>
      <c r="P49" s="5"/>
      <c r="Q49" s="5"/>
      <c r="R49" s="5" t="s">
        <v>253</v>
      </c>
      <c r="S49" s="5"/>
      <c r="T49" s="5" t="s">
        <v>253</v>
      </c>
      <c r="U49" s="5"/>
    </row>
    <row r="50" spans="1:21">
      <c r="A50" s="2">
        <v>48</v>
      </c>
      <c r="B50" s="61" t="s">
        <v>256</v>
      </c>
      <c r="C50" s="61" t="s">
        <v>122</v>
      </c>
      <c r="D50" s="79" t="s">
        <v>255</v>
      </c>
      <c r="E50" s="24">
        <v>3</v>
      </c>
      <c r="F50" s="45">
        <f>SUM(H50:AM50)-(N50+0)</f>
        <v>119.47999999999999</v>
      </c>
      <c r="G50" s="47">
        <f t="shared" si="0"/>
        <v>39.826666666666661</v>
      </c>
      <c r="H50" s="5"/>
      <c r="I50" s="5"/>
      <c r="J50" s="5"/>
      <c r="K50" s="5"/>
      <c r="L50" s="5"/>
      <c r="M50" s="5"/>
      <c r="N50" s="74">
        <v>36.46</v>
      </c>
      <c r="O50" s="74" t="s">
        <v>117</v>
      </c>
      <c r="P50" s="5">
        <v>41.37</v>
      </c>
      <c r="Q50" s="5" t="s">
        <v>117</v>
      </c>
      <c r="R50" s="5">
        <v>35.880000000000003</v>
      </c>
      <c r="S50" s="5" t="s">
        <v>117</v>
      </c>
      <c r="T50" s="5">
        <v>42.23</v>
      </c>
      <c r="U50" s="5" t="s">
        <v>117</v>
      </c>
    </row>
    <row r="51" spans="1:21">
      <c r="A51" s="2">
        <v>49</v>
      </c>
      <c r="B51" s="61" t="s">
        <v>182</v>
      </c>
      <c r="C51" s="61" t="s">
        <v>261</v>
      </c>
      <c r="D51" s="79" t="s">
        <v>263</v>
      </c>
      <c r="E51" s="24">
        <v>2</v>
      </c>
      <c r="F51" s="45">
        <f t="shared" ref="F51:F91" si="3">SUM(H51:AM51)-(0+0)</f>
        <v>114.17</v>
      </c>
      <c r="G51" s="47">
        <f t="shared" si="0"/>
        <v>57.085000000000001</v>
      </c>
      <c r="H51" s="5"/>
      <c r="I51" s="5"/>
      <c r="J51" s="5"/>
      <c r="K51" s="5"/>
      <c r="L51" s="5"/>
      <c r="M51" s="5"/>
      <c r="N51" s="5">
        <v>50.21</v>
      </c>
      <c r="O51" s="5" t="s">
        <v>262</v>
      </c>
      <c r="P51" s="5">
        <v>63.96</v>
      </c>
      <c r="Q51" s="5" t="s">
        <v>12</v>
      </c>
      <c r="R51" s="5" t="s">
        <v>253</v>
      </c>
      <c r="S51" s="5"/>
      <c r="T51" s="5" t="s">
        <v>253</v>
      </c>
      <c r="U51" s="5"/>
    </row>
    <row r="52" spans="1:21">
      <c r="A52" s="2">
        <v>50</v>
      </c>
      <c r="B52" s="49" t="s">
        <v>121</v>
      </c>
      <c r="C52" s="49" t="s">
        <v>122</v>
      </c>
      <c r="D52" s="24" t="s">
        <v>18</v>
      </c>
      <c r="E52" s="24">
        <v>2</v>
      </c>
      <c r="F52" s="45">
        <f t="shared" si="3"/>
        <v>107.30000000000001</v>
      </c>
      <c r="G52" s="47">
        <f t="shared" si="0"/>
        <v>53.650000000000006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>
        <v>44.7</v>
      </c>
      <c r="S52" s="5" t="s">
        <v>123</v>
      </c>
      <c r="T52" s="9">
        <v>62.6</v>
      </c>
      <c r="U52" s="5" t="s">
        <v>123</v>
      </c>
    </row>
    <row r="53" spans="1:21">
      <c r="A53" s="2">
        <v>51</v>
      </c>
      <c r="B53" s="62" t="s">
        <v>142</v>
      </c>
      <c r="C53" s="61" t="s">
        <v>143</v>
      </c>
      <c r="D53" s="79" t="s">
        <v>123</v>
      </c>
      <c r="E53" s="9">
        <v>2</v>
      </c>
      <c r="F53" s="45">
        <f t="shared" si="3"/>
        <v>107.30000000000001</v>
      </c>
      <c r="G53" s="47">
        <f t="shared" si="0"/>
        <v>53.650000000000006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>
        <v>44.7</v>
      </c>
      <c r="S53" s="5" t="s">
        <v>18</v>
      </c>
      <c r="T53" s="9">
        <v>62.6</v>
      </c>
      <c r="U53" s="5" t="s">
        <v>18</v>
      </c>
    </row>
    <row r="54" spans="1:21">
      <c r="A54" s="2">
        <v>52</v>
      </c>
      <c r="B54" s="61" t="s">
        <v>131</v>
      </c>
      <c r="C54" s="61" t="s">
        <v>132</v>
      </c>
      <c r="D54" s="79" t="s">
        <v>76</v>
      </c>
      <c r="E54" s="9">
        <v>2</v>
      </c>
      <c r="F54" s="45">
        <f t="shared" si="3"/>
        <v>103.65</v>
      </c>
      <c r="G54" s="47">
        <f t="shared" si="0"/>
        <v>51.825000000000003</v>
      </c>
      <c r="H54" s="5">
        <v>56.77</v>
      </c>
      <c r="I54" s="5" t="s">
        <v>37</v>
      </c>
      <c r="J54" s="5">
        <v>46.88</v>
      </c>
      <c r="K54" s="5" t="s">
        <v>37</v>
      </c>
      <c r="L54" s="5"/>
      <c r="M54" s="5"/>
      <c r="N54" s="5" t="s">
        <v>253</v>
      </c>
      <c r="O54" s="5"/>
      <c r="P54" s="5"/>
      <c r="Q54" s="5"/>
      <c r="R54" s="16" t="s">
        <v>253</v>
      </c>
      <c r="S54" s="16"/>
      <c r="T54" s="5" t="s">
        <v>253</v>
      </c>
      <c r="U54" s="5"/>
    </row>
    <row r="55" spans="1:21">
      <c r="A55" s="2">
        <v>53</v>
      </c>
      <c r="B55" s="61" t="s">
        <v>149</v>
      </c>
      <c r="C55" s="61" t="s">
        <v>150</v>
      </c>
      <c r="D55" s="79" t="s">
        <v>52</v>
      </c>
      <c r="E55" s="24">
        <v>2</v>
      </c>
      <c r="F55" s="45">
        <f t="shared" si="3"/>
        <v>89.71</v>
      </c>
      <c r="G55" s="47">
        <f t="shared" si="0"/>
        <v>44.854999999999997</v>
      </c>
      <c r="H55" s="5"/>
      <c r="I55" s="5"/>
      <c r="J55" s="5"/>
      <c r="K55" s="5"/>
      <c r="L55" s="5"/>
      <c r="M55" s="5"/>
      <c r="N55" s="5"/>
      <c r="O55" s="5"/>
      <c r="P55" s="5">
        <v>41.23</v>
      </c>
      <c r="Q55" s="5" t="s">
        <v>282</v>
      </c>
      <c r="R55" s="16" t="s">
        <v>253</v>
      </c>
      <c r="S55" s="16"/>
      <c r="T55" s="5">
        <v>48.48</v>
      </c>
      <c r="U55" s="5" t="s">
        <v>43</v>
      </c>
    </row>
    <row r="56" spans="1:21">
      <c r="A56" s="2">
        <v>54</v>
      </c>
      <c r="B56" s="61" t="s">
        <v>257</v>
      </c>
      <c r="C56" s="61" t="s">
        <v>258</v>
      </c>
      <c r="D56" s="79" t="s">
        <v>288</v>
      </c>
      <c r="E56" s="24">
        <v>2</v>
      </c>
      <c r="F56" s="45">
        <f t="shared" si="3"/>
        <v>85.27000000000001</v>
      </c>
      <c r="G56" s="47">
        <f t="shared" si="0"/>
        <v>42.635000000000005</v>
      </c>
      <c r="H56" s="5"/>
      <c r="I56" s="5"/>
      <c r="J56" s="5"/>
      <c r="K56" s="5"/>
      <c r="L56" s="5"/>
      <c r="M56" s="5"/>
      <c r="N56" s="5">
        <v>46.82</v>
      </c>
      <c r="O56" s="5" t="s">
        <v>116</v>
      </c>
      <c r="P56" s="5"/>
      <c r="Q56" s="5"/>
      <c r="R56" s="16" t="s">
        <v>253</v>
      </c>
      <c r="S56" s="16"/>
      <c r="T56" s="5">
        <v>38.450000000000003</v>
      </c>
      <c r="U56" s="5" t="s">
        <v>88</v>
      </c>
    </row>
    <row r="57" spans="1:21">
      <c r="A57" s="2">
        <v>55</v>
      </c>
      <c r="B57" s="58" t="s">
        <v>252</v>
      </c>
      <c r="C57" s="58" t="s">
        <v>191</v>
      </c>
      <c r="D57" s="2" t="s">
        <v>251</v>
      </c>
      <c r="E57" s="24">
        <v>1</v>
      </c>
      <c r="F57" s="45">
        <f t="shared" si="3"/>
        <v>66.48</v>
      </c>
      <c r="G57" s="47">
        <f t="shared" si="0"/>
        <v>66.48</v>
      </c>
      <c r="H57" s="5"/>
      <c r="I57" s="5"/>
      <c r="J57" s="5"/>
      <c r="K57" s="5"/>
      <c r="L57" s="5">
        <v>66.48</v>
      </c>
      <c r="M57" s="5" t="s">
        <v>82</v>
      </c>
      <c r="N57" s="5" t="s">
        <v>253</v>
      </c>
      <c r="O57" s="5"/>
      <c r="P57" s="5"/>
      <c r="Q57" s="5"/>
      <c r="R57" s="16" t="s">
        <v>253</v>
      </c>
      <c r="S57" s="16"/>
      <c r="T57" s="5" t="s">
        <v>253</v>
      </c>
      <c r="U57" s="5"/>
    </row>
    <row r="58" spans="1:21">
      <c r="A58" s="2">
        <v>56</v>
      </c>
      <c r="B58" s="61" t="s">
        <v>151</v>
      </c>
      <c r="C58" s="61" t="s">
        <v>152</v>
      </c>
      <c r="D58" s="79" t="s">
        <v>32</v>
      </c>
      <c r="E58" s="9">
        <v>1</v>
      </c>
      <c r="F58" s="45">
        <f t="shared" si="3"/>
        <v>63.07</v>
      </c>
      <c r="G58" s="47">
        <f t="shared" si="0"/>
        <v>63.07</v>
      </c>
      <c r="H58" s="5"/>
      <c r="I58" s="5"/>
      <c r="J58" s="5"/>
      <c r="K58" s="5"/>
      <c r="L58" s="5"/>
      <c r="M58" s="5"/>
      <c r="N58" s="70"/>
      <c r="O58" s="70"/>
      <c r="P58" s="5"/>
      <c r="Q58" s="5"/>
      <c r="R58" s="16"/>
      <c r="S58" s="16"/>
      <c r="T58" s="5">
        <v>63.07</v>
      </c>
      <c r="U58" s="5" t="s">
        <v>30</v>
      </c>
    </row>
    <row r="59" spans="1:21">
      <c r="A59" s="2">
        <v>57</v>
      </c>
      <c r="B59" s="61" t="s">
        <v>96</v>
      </c>
      <c r="C59" s="61" t="s">
        <v>111</v>
      </c>
      <c r="D59" s="79" t="s">
        <v>22</v>
      </c>
      <c r="E59" s="24">
        <v>1</v>
      </c>
      <c r="F59" s="45">
        <f t="shared" si="3"/>
        <v>62.04</v>
      </c>
      <c r="G59" s="47">
        <f t="shared" si="0"/>
        <v>62.04</v>
      </c>
      <c r="H59" s="5"/>
      <c r="I59" s="5"/>
      <c r="J59" s="5"/>
      <c r="K59" s="5"/>
      <c r="L59" s="5"/>
      <c r="M59" s="68"/>
      <c r="N59" s="5"/>
      <c r="O59" s="5"/>
      <c r="P59" s="86"/>
      <c r="Q59" s="24"/>
      <c r="R59" s="13">
        <v>62.04</v>
      </c>
      <c r="S59" s="24" t="s">
        <v>13</v>
      </c>
      <c r="T59" s="24" t="s">
        <v>253</v>
      </c>
      <c r="U59" s="24"/>
    </row>
    <row r="60" spans="1:21">
      <c r="A60" s="2">
        <v>58</v>
      </c>
      <c r="B60" s="61" t="s">
        <v>35</v>
      </c>
      <c r="C60" s="61" t="s">
        <v>36</v>
      </c>
      <c r="D60" s="79" t="s">
        <v>15</v>
      </c>
      <c r="E60" s="9">
        <v>1</v>
      </c>
      <c r="F60" s="45">
        <f t="shared" si="3"/>
        <v>58.52</v>
      </c>
      <c r="G60" s="47">
        <f t="shared" si="0"/>
        <v>58.52</v>
      </c>
      <c r="H60" s="5"/>
      <c r="I60" s="5"/>
      <c r="J60" s="5">
        <v>58.52</v>
      </c>
      <c r="K60" s="5" t="s">
        <v>12</v>
      </c>
      <c r="L60" s="5"/>
      <c r="M60" s="5"/>
      <c r="N60" s="71" t="s">
        <v>253</v>
      </c>
      <c r="O60" s="71"/>
      <c r="P60" s="5"/>
      <c r="Q60" s="5"/>
      <c r="R60" s="5" t="s">
        <v>253</v>
      </c>
      <c r="S60" s="5"/>
      <c r="T60" s="5" t="s">
        <v>253</v>
      </c>
      <c r="U60" s="5"/>
    </row>
    <row r="61" spans="1:21">
      <c r="A61" s="2">
        <v>59</v>
      </c>
      <c r="B61" s="61" t="s">
        <v>273</v>
      </c>
      <c r="C61" s="61" t="s">
        <v>36</v>
      </c>
      <c r="D61" s="79" t="s">
        <v>274</v>
      </c>
      <c r="E61" s="24">
        <v>1</v>
      </c>
      <c r="F61" s="45">
        <f t="shared" si="3"/>
        <v>57.95</v>
      </c>
      <c r="G61" s="47">
        <f t="shared" si="0"/>
        <v>57.95</v>
      </c>
      <c r="H61" s="12"/>
      <c r="I61" s="12"/>
      <c r="J61" s="5"/>
      <c r="K61" s="5"/>
      <c r="L61" s="5"/>
      <c r="M61" s="5"/>
      <c r="N61" s="5">
        <v>57.95</v>
      </c>
      <c r="O61" s="5" t="s">
        <v>275</v>
      </c>
      <c r="P61" s="5"/>
      <c r="Q61" s="5"/>
      <c r="R61" s="5" t="s">
        <v>253</v>
      </c>
      <c r="S61" s="5"/>
      <c r="T61" s="5" t="s">
        <v>253</v>
      </c>
      <c r="U61" s="5"/>
    </row>
    <row r="62" spans="1:21">
      <c r="A62" s="2">
        <v>60</v>
      </c>
      <c r="B62" s="61" t="s">
        <v>273</v>
      </c>
      <c r="C62" s="61" t="s">
        <v>276</v>
      </c>
      <c r="D62" s="79" t="s">
        <v>275</v>
      </c>
      <c r="E62" s="24">
        <v>1</v>
      </c>
      <c r="F62" s="45">
        <f t="shared" si="3"/>
        <v>57.95</v>
      </c>
      <c r="G62" s="47">
        <f t="shared" si="0"/>
        <v>57.95</v>
      </c>
      <c r="H62" s="12"/>
      <c r="I62" s="12"/>
      <c r="J62" s="5"/>
      <c r="K62" s="5"/>
      <c r="L62" s="5"/>
      <c r="M62" s="5"/>
      <c r="N62" s="5">
        <v>57.95</v>
      </c>
      <c r="O62" s="5" t="s">
        <v>274</v>
      </c>
      <c r="P62" s="5"/>
      <c r="Q62" s="5"/>
      <c r="R62" s="5" t="s">
        <v>253</v>
      </c>
      <c r="S62" s="5"/>
      <c r="T62" s="5" t="s">
        <v>253</v>
      </c>
      <c r="U62" s="5"/>
    </row>
    <row r="63" spans="1:21">
      <c r="A63" s="2">
        <v>61</v>
      </c>
      <c r="B63" s="61" t="s">
        <v>205</v>
      </c>
      <c r="C63" s="61" t="s">
        <v>206</v>
      </c>
      <c r="D63" s="79" t="s">
        <v>194</v>
      </c>
      <c r="E63" s="24">
        <v>1</v>
      </c>
      <c r="F63" s="45">
        <f t="shared" si="3"/>
        <v>56.48</v>
      </c>
      <c r="G63" s="47">
        <f t="shared" si="0"/>
        <v>56.48</v>
      </c>
      <c r="H63" s="24"/>
      <c r="I63" s="24"/>
      <c r="J63" s="24"/>
      <c r="K63" s="24"/>
      <c r="L63" s="24"/>
      <c r="M63" s="24"/>
      <c r="N63" s="13"/>
      <c r="O63" s="24"/>
      <c r="P63" s="24"/>
      <c r="Q63" s="24"/>
      <c r="R63" s="13">
        <v>56.48</v>
      </c>
      <c r="S63" s="24" t="s">
        <v>33</v>
      </c>
      <c r="T63" s="24" t="s">
        <v>253</v>
      </c>
      <c r="U63" s="24"/>
    </row>
    <row r="64" spans="1:21">
      <c r="A64" s="2">
        <v>62</v>
      </c>
      <c r="B64" s="61" t="s">
        <v>160</v>
      </c>
      <c r="C64" s="61" t="s">
        <v>161</v>
      </c>
      <c r="D64" s="79" t="s">
        <v>14</v>
      </c>
      <c r="E64" s="9">
        <v>1</v>
      </c>
      <c r="F64" s="45">
        <f t="shared" si="3"/>
        <v>54.77</v>
      </c>
      <c r="G64" s="47">
        <f t="shared" si="0"/>
        <v>54.77</v>
      </c>
      <c r="H64" s="5"/>
      <c r="I64" s="5"/>
      <c r="J64" s="25"/>
      <c r="K64" s="25"/>
      <c r="L64" s="5"/>
      <c r="M64" s="5"/>
      <c r="N64" s="5">
        <v>54.77</v>
      </c>
      <c r="O64" s="5" t="s">
        <v>264</v>
      </c>
      <c r="P64" s="5"/>
      <c r="Q64" s="5"/>
      <c r="R64" s="5" t="s">
        <v>253</v>
      </c>
      <c r="S64" s="5"/>
      <c r="T64" s="5" t="s">
        <v>253</v>
      </c>
      <c r="U64" s="5"/>
    </row>
    <row r="65" spans="1:21">
      <c r="A65" s="2">
        <v>63</v>
      </c>
      <c r="B65" s="61" t="s">
        <v>270</v>
      </c>
      <c r="C65" s="61" t="s">
        <v>271</v>
      </c>
      <c r="D65" s="79" t="s">
        <v>272</v>
      </c>
      <c r="E65" s="9">
        <v>1</v>
      </c>
      <c r="F65" s="45">
        <f t="shared" si="3"/>
        <v>54.77</v>
      </c>
      <c r="G65" s="47">
        <f t="shared" si="0"/>
        <v>54.77</v>
      </c>
      <c r="H65" s="5"/>
      <c r="I65" s="5"/>
      <c r="J65" s="25"/>
      <c r="K65" s="25"/>
      <c r="L65" s="5"/>
      <c r="M65" s="5"/>
      <c r="N65" s="5">
        <v>54.77</v>
      </c>
      <c r="O65" s="5" t="s">
        <v>14</v>
      </c>
      <c r="P65" s="5"/>
      <c r="Q65" s="5"/>
      <c r="R65" s="5" t="s">
        <v>253</v>
      </c>
      <c r="S65" s="5"/>
      <c r="T65" s="5" t="s">
        <v>253</v>
      </c>
      <c r="U65" s="5"/>
    </row>
    <row r="66" spans="1:21">
      <c r="A66" s="2">
        <v>64</v>
      </c>
      <c r="B66" s="61" t="s">
        <v>195</v>
      </c>
      <c r="C66" s="61" t="s">
        <v>196</v>
      </c>
      <c r="D66" s="79" t="s">
        <v>197</v>
      </c>
      <c r="E66" s="9">
        <v>1</v>
      </c>
      <c r="F66" s="45">
        <f t="shared" si="3"/>
        <v>52.08</v>
      </c>
      <c r="G66" s="47">
        <f t="shared" si="0"/>
        <v>52.08</v>
      </c>
      <c r="H66" s="5"/>
      <c r="I66" s="5"/>
      <c r="J66" s="5"/>
      <c r="K66" s="5"/>
      <c r="L66" s="5"/>
      <c r="M66" s="5"/>
      <c r="N66" s="5">
        <v>52.08</v>
      </c>
      <c r="O66" s="5" t="s">
        <v>198</v>
      </c>
      <c r="P66" s="5"/>
      <c r="Q66" s="5"/>
      <c r="R66" s="5" t="s">
        <v>253</v>
      </c>
      <c r="S66" s="5"/>
      <c r="T66" s="5" t="s">
        <v>253</v>
      </c>
      <c r="U66" s="5"/>
    </row>
    <row r="67" spans="1:21">
      <c r="A67" s="2">
        <v>65</v>
      </c>
      <c r="B67" s="61" t="s">
        <v>200</v>
      </c>
      <c r="C67" s="61" t="s">
        <v>201</v>
      </c>
      <c r="D67" s="79" t="s">
        <v>198</v>
      </c>
      <c r="E67" s="9">
        <v>1</v>
      </c>
      <c r="F67" s="45">
        <f t="shared" si="3"/>
        <v>52.08</v>
      </c>
      <c r="G67" s="47">
        <f t="shared" ref="G67:G91" si="4">F67/E67</f>
        <v>52.08</v>
      </c>
      <c r="H67" s="5"/>
      <c r="I67" s="5"/>
      <c r="J67" s="5"/>
      <c r="K67" s="5"/>
      <c r="L67" s="5"/>
      <c r="M67" s="5"/>
      <c r="N67" s="5">
        <v>52.08</v>
      </c>
      <c r="O67" s="5" t="s">
        <v>197</v>
      </c>
      <c r="P67" s="5"/>
      <c r="Q67" s="5"/>
      <c r="R67" s="5" t="s">
        <v>253</v>
      </c>
      <c r="S67" s="5"/>
      <c r="T67" s="5" t="s">
        <v>253</v>
      </c>
      <c r="U67" s="5"/>
    </row>
    <row r="68" spans="1:21">
      <c r="A68" s="2">
        <v>66</v>
      </c>
      <c r="B68" s="61" t="s">
        <v>265</v>
      </c>
      <c r="C68" s="61" t="s">
        <v>287</v>
      </c>
      <c r="D68" s="79" t="s">
        <v>268</v>
      </c>
      <c r="E68" s="9">
        <v>1</v>
      </c>
      <c r="F68" s="45">
        <f t="shared" si="3"/>
        <v>51.88</v>
      </c>
      <c r="G68" s="47">
        <f t="shared" si="4"/>
        <v>51.88</v>
      </c>
      <c r="H68" s="5"/>
      <c r="I68" s="5"/>
      <c r="J68" s="5"/>
      <c r="K68" s="5"/>
      <c r="L68" s="5"/>
      <c r="M68" s="5"/>
      <c r="N68" s="5">
        <v>51.88</v>
      </c>
      <c r="O68" s="24" t="s">
        <v>269</v>
      </c>
      <c r="P68" s="5"/>
      <c r="Q68" s="5"/>
      <c r="R68" s="5" t="s">
        <v>253</v>
      </c>
      <c r="S68" s="5"/>
      <c r="T68" s="5" t="s">
        <v>253</v>
      </c>
      <c r="U68" s="5"/>
    </row>
    <row r="69" spans="1:21">
      <c r="A69" s="2">
        <v>67</v>
      </c>
      <c r="B69" s="61" t="s">
        <v>267</v>
      </c>
      <c r="C69" s="61" t="s">
        <v>107</v>
      </c>
      <c r="D69" s="79" t="s">
        <v>269</v>
      </c>
      <c r="E69" s="9">
        <v>1</v>
      </c>
      <c r="F69" s="45">
        <f t="shared" si="3"/>
        <v>51.88</v>
      </c>
      <c r="G69" s="47">
        <f t="shared" si="4"/>
        <v>51.88</v>
      </c>
      <c r="H69" s="5"/>
      <c r="I69" s="5"/>
      <c r="J69" s="5"/>
      <c r="K69" s="5"/>
      <c r="L69" s="5"/>
      <c r="M69" s="5"/>
      <c r="N69" s="5">
        <v>51.88</v>
      </c>
      <c r="O69" s="24" t="s">
        <v>268</v>
      </c>
      <c r="P69" s="5"/>
      <c r="Q69" s="5"/>
      <c r="R69" s="5" t="s">
        <v>253</v>
      </c>
      <c r="S69" s="5"/>
      <c r="T69" s="5" t="s">
        <v>253</v>
      </c>
      <c r="U69" s="5"/>
    </row>
    <row r="70" spans="1:21">
      <c r="A70" s="2">
        <v>68</v>
      </c>
      <c r="B70" s="49" t="s">
        <v>25</v>
      </c>
      <c r="C70" s="49" t="s">
        <v>277</v>
      </c>
      <c r="D70" s="24" t="s">
        <v>281</v>
      </c>
      <c r="E70" s="24">
        <v>1</v>
      </c>
      <c r="F70" s="45">
        <f t="shared" si="3"/>
        <v>50.65</v>
      </c>
      <c r="G70" s="47">
        <f t="shared" si="4"/>
        <v>50.65</v>
      </c>
      <c r="H70" s="24"/>
      <c r="I70" s="24"/>
      <c r="J70" s="24"/>
      <c r="K70" s="24"/>
      <c r="L70" s="24"/>
      <c r="M70" s="24"/>
      <c r="N70" s="13"/>
      <c r="O70" s="24"/>
      <c r="P70" s="13">
        <v>50.65</v>
      </c>
      <c r="Q70" s="24" t="s">
        <v>280</v>
      </c>
      <c r="R70" s="24" t="s">
        <v>253</v>
      </c>
      <c r="S70" s="24"/>
      <c r="T70" s="24" t="s">
        <v>253</v>
      </c>
      <c r="U70" s="24"/>
    </row>
    <row r="71" spans="1:21">
      <c r="A71" s="2">
        <v>69</v>
      </c>
      <c r="B71" s="49" t="s">
        <v>278</v>
      </c>
      <c r="C71" s="49" t="s">
        <v>279</v>
      </c>
      <c r="D71" s="24" t="s">
        <v>280</v>
      </c>
      <c r="E71" s="24">
        <v>1</v>
      </c>
      <c r="F71" s="45">
        <f t="shared" si="3"/>
        <v>50.65</v>
      </c>
      <c r="G71" s="47">
        <f t="shared" si="4"/>
        <v>50.65</v>
      </c>
      <c r="H71" s="24"/>
      <c r="I71" s="24"/>
      <c r="J71" s="24"/>
      <c r="K71" s="24"/>
      <c r="L71" s="24"/>
      <c r="M71" s="24"/>
      <c r="N71" s="57"/>
      <c r="O71" s="56"/>
      <c r="P71" s="13">
        <v>50.65</v>
      </c>
      <c r="Q71" s="24" t="s">
        <v>281</v>
      </c>
      <c r="R71" s="24" t="s">
        <v>253</v>
      </c>
      <c r="S71" s="24"/>
      <c r="T71" s="24" t="s">
        <v>253</v>
      </c>
      <c r="U71" s="24"/>
    </row>
    <row r="72" spans="1:21">
      <c r="A72" s="2">
        <v>70</v>
      </c>
      <c r="B72" s="8" t="s">
        <v>80</v>
      </c>
      <c r="C72" s="61" t="s">
        <v>260</v>
      </c>
      <c r="D72" s="79" t="s">
        <v>262</v>
      </c>
      <c r="E72" s="24">
        <v>1</v>
      </c>
      <c r="F72" s="45">
        <f t="shared" si="3"/>
        <v>50.21</v>
      </c>
      <c r="G72" s="47">
        <f t="shared" si="4"/>
        <v>50.21</v>
      </c>
      <c r="H72" s="5"/>
      <c r="I72" s="5"/>
      <c r="J72" s="5"/>
      <c r="K72" s="5"/>
      <c r="L72" s="5"/>
      <c r="M72" s="68"/>
      <c r="N72" s="5">
        <v>50.21</v>
      </c>
      <c r="O72" s="5" t="s">
        <v>263</v>
      </c>
      <c r="P72" s="69"/>
      <c r="Q72" s="5"/>
      <c r="R72" s="5" t="s">
        <v>253</v>
      </c>
      <c r="S72" s="5"/>
      <c r="T72" s="5" t="s">
        <v>253</v>
      </c>
      <c r="U72" s="5"/>
    </row>
    <row r="73" spans="1:21">
      <c r="A73" s="2">
        <v>71</v>
      </c>
      <c r="B73" s="49" t="s">
        <v>100</v>
      </c>
      <c r="C73" s="49" t="s">
        <v>293</v>
      </c>
      <c r="D73" s="24" t="s">
        <v>290</v>
      </c>
      <c r="E73" s="24">
        <v>1</v>
      </c>
      <c r="F73" s="45">
        <f t="shared" si="3"/>
        <v>46.69</v>
      </c>
      <c r="G73" s="47">
        <f t="shared" si="4"/>
        <v>46.69</v>
      </c>
      <c r="H73" s="24"/>
      <c r="I73" s="24"/>
      <c r="J73" s="24"/>
      <c r="K73" s="24"/>
      <c r="L73" s="24"/>
      <c r="M73" s="26"/>
      <c r="N73" s="13"/>
      <c r="O73" s="24"/>
      <c r="P73" s="86"/>
      <c r="Q73" s="24"/>
      <c r="R73" s="24"/>
      <c r="S73" s="24"/>
      <c r="T73" s="13">
        <v>46.69</v>
      </c>
      <c r="U73" s="24" t="s">
        <v>59</v>
      </c>
    </row>
    <row r="74" spans="1:21">
      <c r="A74" s="2">
        <v>72</v>
      </c>
      <c r="B74" s="49" t="s">
        <v>294</v>
      </c>
      <c r="C74" s="49" t="s">
        <v>295</v>
      </c>
      <c r="D74" s="24" t="s">
        <v>296</v>
      </c>
      <c r="E74" s="24">
        <v>1</v>
      </c>
      <c r="F74" s="45">
        <f t="shared" si="3"/>
        <v>46.49</v>
      </c>
      <c r="G74" s="47">
        <f t="shared" si="4"/>
        <v>46.49</v>
      </c>
      <c r="H74" s="24"/>
      <c r="I74" s="24"/>
      <c r="J74" s="24"/>
      <c r="K74" s="24"/>
      <c r="L74" s="24"/>
      <c r="M74" s="24"/>
      <c r="N74" s="104"/>
      <c r="O74" s="89"/>
      <c r="P74" s="24"/>
      <c r="Q74" s="24"/>
      <c r="R74" s="24"/>
      <c r="S74" s="24"/>
      <c r="T74" s="13">
        <v>46.49</v>
      </c>
      <c r="U74" s="24" t="s">
        <v>297</v>
      </c>
    </row>
    <row r="75" spans="1:21">
      <c r="A75" s="2">
        <v>73</v>
      </c>
      <c r="B75" s="49" t="s">
        <v>298</v>
      </c>
      <c r="C75" s="49" t="s">
        <v>299</v>
      </c>
      <c r="D75" s="24" t="s">
        <v>297</v>
      </c>
      <c r="E75" s="24">
        <v>1</v>
      </c>
      <c r="F75" s="45">
        <f t="shared" si="3"/>
        <v>46.49</v>
      </c>
      <c r="G75" s="47">
        <f t="shared" si="4"/>
        <v>46.49</v>
      </c>
      <c r="H75" s="24"/>
      <c r="I75" s="24"/>
      <c r="J75" s="24"/>
      <c r="K75" s="24"/>
      <c r="L75" s="24"/>
      <c r="M75" s="24"/>
      <c r="N75" s="13"/>
      <c r="O75" s="24"/>
      <c r="P75" s="24"/>
      <c r="Q75" s="24"/>
      <c r="R75" s="24"/>
      <c r="S75" s="24"/>
      <c r="T75" s="13">
        <v>46.49</v>
      </c>
      <c r="U75" s="24" t="s">
        <v>296</v>
      </c>
    </row>
    <row r="76" spans="1:21">
      <c r="A76" s="2">
        <v>74</v>
      </c>
      <c r="B76" s="49" t="s">
        <v>292</v>
      </c>
      <c r="C76" s="49" t="s">
        <v>111</v>
      </c>
      <c r="D76" s="24" t="s">
        <v>289</v>
      </c>
      <c r="E76" s="24">
        <v>1</v>
      </c>
      <c r="F76" s="45">
        <f t="shared" si="3"/>
        <v>46.28</v>
      </c>
      <c r="G76" s="47">
        <f t="shared" si="4"/>
        <v>46.28</v>
      </c>
      <c r="H76" s="24"/>
      <c r="I76" s="24"/>
      <c r="J76" s="24"/>
      <c r="K76" s="24"/>
      <c r="L76" s="24"/>
      <c r="M76" s="24"/>
      <c r="N76" s="13"/>
      <c r="O76" s="24"/>
      <c r="P76" s="24"/>
      <c r="Q76" s="24"/>
      <c r="R76" s="24"/>
      <c r="S76" s="24"/>
      <c r="T76" s="13">
        <v>46.28</v>
      </c>
      <c r="U76" s="24" t="s">
        <v>37</v>
      </c>
    </row>
    <row r="77" spans="1:21">
      <c r="A77" s="2">
        <v>75</v>
      </c>
      <c r="B77" s="61" t="s">
        <v>134</v>
      </c>
      <c r="C77" s="61" t="s">
        <v>213</v>
      </c>
      <c r="D77" s="79" t="s">
        <v>137</v>
      </c>
      <c r="E77" s="9">
        <v>1</v>
      </c>
      <c r="F77" s="45">
        <f t="shared" si="3"/>
        <v>46.21</v>
      </c>
      <c r="G77" s="47">
        <f t="shared" si="4"/>
        <v>46.21</v>
      </c>
      <c r="H77" s="24"/>
      <c r="I77" s="24"/>
      <c r="J77" s="24"/>
      <c r="K77" s="24"/>
      <c r="L77" s="24"/>
      <c r="M77" s="24"/>
      <c r="N77" s="13"/>
      <c r="O77" s="24"/>
      <c r="P77" s="24"/>
      <c r="Q77" s="24"/>
      <c r="R77" s="13">
        <v>46.21</v>
      </c>
      <c r="S77" s="24" t="s">
        <v>285</v>
      </c>
      <c r="T77" s="24" t="s">
        <v>253</v>
      </c>
      <c r="U77" s="24"/>
    </row>
    <row r="78" spans="1:21">
      <c r="A78" s="2">
        <v>76</v>
      </c>
      <c r="B78" s="61" t="s">
        <v>28</v>
      </c>
      <c r="C78" s="61" t="s">
        <v>286</v>
      </c>
      <c r="D78" s="79" t="s">
        <v>285</v>
      </c>
      <c r="E78" s="9">
        <v>1</v>
      </c>
      <c r="F78" s="45">
        <f t="shared" si="3"/>
        <v>46.21</v>
      </c>
      <c r="G78" s="47">
        <f t="shared" si="4"/>
        <v>46.21</v>
      </c>
      <c r="H78" s="24"/>
      <c r="I78" s="24"/>
      <c r="J78" s="24"/>
      <c r="K78" s="24"/>
      <c r="L78" s="24"/>
      <c r="M78" s="24"/>
      <c r="N78" s="13"/>
      <c r="O78" s="24"/>
      <c r="P78" s="24"/>
      <c r="Q78" s="24"/>
      <c r="R78" s="13">
        <v>46.21</v>
      </c>
      <c r="S78" s="24" t="s">
        <v>137</v>
      </c>
      <c r="T78" s="24" t="s">
        <v>291</v>
      </c>
      <c r="U78" s="24"/>
    </row>
    <row r="79" spans="1:21">
      <c r="A79" s="2">
        <v>77</v>
      </c>
      <c r="B79" s="61" t="s">
        <v>184</v>
      </c>
      <c r="C79" s="61" t="s">
        <v>36</v>
      </c>
      <c r="D79" s="79" t="s">
        <v>56</v>
      </c>
      <c r="E79" s="9">
        <v>1</v>
      </c>
      <c r="F79" s="45">
        <f t="shared" si="3"/>
        <v>42.61</v>
      </c>
      <c r="G79" s="47">
        <f t="shared" si="4"/>
        <v>42.61</v>
      </c>
      <c r="H79" s="5"/>
      <c r="I79" s="5"/>
      <c r="J79" s="5">
        <v>42.61</v>
      </c>
      <c r="K79" s="5" t="s">
        <v>55</v>
      </c>
      <c r="L79" s="5"/>
      <c r="M79" s="5"/>
      <c r="N79" s="5" t="s">
        <v>253</v>
      </c>
      <c r="O79" s="5"/>
      <c r="P79" s="5"/>
      <c r="Q79" s="5"/>
      <c r="R79" s="5" t="s">
        <v>253</v>
      </c>
      <c r="S79" s="5"/>
      <c r="T79" s="5" t="s">
        <v>253</v>
      </c>
      <c r="U79" s="5"/>
    </row>
    <row r="80" spans="1:21">
      <c r="A80" s="2">
        <v>78</v>
      </c>
      <c r="B80" s="49" t="s">
        <v>283</v>
      </c>
      <c r="C80" s="49" t="s">
        <v>284</v>
      </c>
      <c r="D80" s="24" t="s">
        <v>282</v>
      </c>
      <c r="E80" s="24">
        <v>1</v>
      </c>
      <c r="F80" s="45">
        <f t="shared" si="3"/>
        <v>41.23</v>
      </c>
      <c r="G80" s="47">
        <f t="shared" si="4"/>
        <v>41.23</v>
      </c>
      <c r="H80" s="24"/>
      <c r="I80" s="24"/>
      <c r="J80" s="24"/>
      <c r="K80" s="24"/>
      <c r="L80" s="24"/>
      <c r="M80" s="24"/>
      <c r="N80" s="13"/>
      <c r="O80" s="24"/>
      <c r="P80" s="13">
        <v>41.23</v>
      </c>
      <c r="Q80" s="24" t="s">
        <v>52</v>
      </c>
      <c r="R80" s="24" t="s">
        <v>253</v>
      </c>
      <c r="S80" s="24"/>
      <c r="T80" s="24" t="s">
        <v>253</v>
      </c>
      <c r="U80" s="24"/>
    </row>
    <row r="81" spans="1:21">
      <c r="A81" s="2">
        <v>79</v>
      </c>
      <c r="B81" s="61" t="s">
        <v>96</v>
      </c>
      <c r="C81" s="61" t="s">
        <v>97</v>
      </c>
      <c r="D81" s="79" t="s">
        <v>71</v>
      </c>
      <c r="E81" s="9">
        <v>1</v>
      </c>
      <c r="F81" s="45">
        <f t="shared" si="3"/>
        <v>30.47</v>
      </c>
      <c r="G81" s="47">
        <f t="shared" si="4"/>
        <v>30.47</v>
      </c>
      <c r="H81" s="12">
        <v>30.47</v>
      </c>
      <c r="I81" s="12" t="s">
        <v>65</v>
      </c>
      <c r="J81" s="5"/>
      <c r="K81" s="5"/>
      <c r="L81" s="5"/>
      <c r="M81" s="5"/>
      <c r="N81" s="5" t="s">
        <v>253</v>
      </c>
      <c r="O81" s="5"/>
      <c r="P81" s="5"/>
      <c r="Q81" s="5"/>
      <c r="R81" s="5" t="s">
        <v>253</v>
      </c>
      <c r="S81" s="5"/>
      <c r="T81" s="5" t="s">
        <v>253</v>
      </c>
      <c r="U81" s="5"/>
    </row>
    <row r="82" spans="1:21">
      <c r="A82" s="2">
        <v>80</v>
      </c>
      <c r="B82" s="61" t="s">
        <v>102</v>
      </c>
      <c r="C82" s="61" t="s">
        <v>103</v>
      </c>
      <c r="D82" s="79" t="s">
        <v>65</v>
      </c>
      <c r="E82" s="24">
        <v>1</v>
      </c>
      <c r="F82" s="45">
        <f t="shared" si="3"/>
        <v>30.47</v>
      </c>
      <c r="G82" s="47">
        <f t="shared" si="4"/>
        <v>30.47</v>
      </c>
      <c r="H82" s="5">
        <v>30.47</v>
      </c>
      <c r="I82" s="5" t="s">
        <v>71</v>
      </c>
      <c r="J82" s="5"/>
      <c r="K82" s="5"/>
      <c r="L82" s="5"/>
      <c r="M82" s="5"/>
      <c r="N82" s="5" t="s">
        <v>253</v>
      </c>
      <c r="O82" s="16"/>
      <c r="P82" s="24"/>
      <c r="Q82" s="24"/>
      <c r="R82" s="24" t="s">
        <v>253</v>
      </c>
      <c r="S82" s="24"/>
      <c r="T82" s="24" t="s">
        <v>253</v>
      </c>
      <c r="U82" s="24"/>
    </row>
    <row r="83" spans="1:21">
      <c r="A83" s="2">
        <v>81</v>
      </c>
      <c r="B83" s="61" t="s">
        <v>105</v>
      </c>
      <c r="C83" s="61" t="s">
        <v>106</v>
      </c>
      <c r="D83" s="79" t="s">
        <v>23</v>
      </c>
      <c r="E83" s="9"/>
      <c r="F83" s="45">
        <f t="shared" si="3"/>
        <v>0</v>
      </c>
      <c r="G83" s="47" t="e">
        <f t="shared" si="4"/>
        <v>#DIV/0!</v>
      </c>
      <c r="H83" s="5"/>
      <c r="I83" s="5"/>
      <c r="J83" s="5"/>
      <c r="K83" s="5"/>
      <c r="L83" s="5"/>
      <c r="M83" s="5"/>
      <c r="N83" s="24"/>
      <c r="O83" s="88"/>
      <c r="P83" s="5"/>
      <c r="Q83" s="5"/>
      <c r="R83" s="5"/>
      <c r="S83" s="5"/>
      <c r="T83" s="5"/>
      <c r="U83" s="5"/>
    </row>
    <row r="84" spans="1:21">
      <c r="A84" s="2">
        <v>82</v>
      </c>
      <c r="B84" s="61" t="s">
        <v>113</v>
      </c>
      <c r="C84" s="61" t="s">
        <v>114</v>
      </c>
      <c r="D84" s="79" t="s">
        <v>115</v>
      </c>
      <c r="E84" s="9"/>
      <c r="F84" s="45">
        <f t="shared" si="3"/>
        <v>0</v>
      </c>
      <c r="G84" s="47" t="e">
        <f t="shared" si="4"/>
        <v>#DIV/0!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>
      <c r="A85" s="2">
        <v>83</v>
      </c>
      <c r="B85" s="61" t="s">
        <v>19</v>
      </c>
      <c r="C85" s="61" t="s">
        <v>191</v>
      </c>
      <c r="D85" s="79" t="s">
        <v>75</v>
      </c>
      <c r="E85" s="9"/>
      <c r="F85" s="45">
        <f t="shared" si="3"/>
        <v>0</v>
      </c>
      <c r="G85" s="47" t="e">
        <f t="shared" si="4"/>
        <v>#DIV/0!</v>
      </c>
      <c r="H85" s="5"/>
      <c r="I85" s="5"/>
      <c r="J85" s="5"/>
      <c r="K85" s="5"/>
      <c r="L85" s="5"/>
      <c r="M85" s="5"/>
      <c r="N85" s="5"/>
      <c r="O85" s="5"/>
      <c r="P85" s="4"/>
      <c r="Q85" s="4"/>
      <c r="R85" s="12"/>
      <c r="S85" s="4"/>
      <c r="T85" s="4"/>
      <c r="U85" s="4"/>
    </row>
    <row r="86" spans="1:21">
      <c r="A86" s="2">
        <v>84</v>
      </c>
      <c r="B86" s="61" t="s">
        <v>147</v>
      </c>
      <c r="C86" s="61" t="s">
        <v>148</v>
      </c>
      <c r="D86" s="79" t="s">
        <v>24</v>
      </c>
      <c r="E86" s="9"/>
      <c r="F86" s="45">
        <f t="shared" si="3"/>
        <v>0</v>
      </c>
      <c r="G86" s="47" t="e">
        <f t="shared" si="4"/>
        <v>#DIV/0!</v>
      </c>
      <c r="H86" s="24"/>
      <c r="I86" s="24"/>
      <c r="J86" s="24"/>
      <c r="K86" s="24"/>
      <c r="L86" s="24"/>
      <c r="M86" s="24"/>
      <c r="N86" s="13"/>
      <c r="O86" s="24"/>
      <c r="P86" s="5"/>
      <c r="Q86" s="5"/>
      <c r="R86" s="5"/>
      <c r="S86" s="5"/>
      <c r="T86" s="5"/>
      <c r="U86" s="5"/>
    </row>
    <row r="87" spans="1:21">
      <c r="A87" s="2">
        <v>85</v>
      </c>
      <c r="B87" s="61" t="s">
        <v>153</v>
      </c>
      <c r="C87" s="61" t="s">
        <v>154</v>
      </c>
      <c r="D87" s="79" t="s">
        <v>92</v>
      </c>
      <c r="E87" s="9"/>
      <c r="F87" s="45">
        <f t="shared" si="3"/>
        <v>0</v>
      </c>
      <c r="G87" s="47" t="e">
        <f t="shared" si="4"/>
        <v>#DIV/0!</v>
      </c>
      <c r="H87" s="12"/>
      <c r="I87" s="12"/>
      <c r="J87" s="12"/>
      <c r="K87" s="12"/>
      <c r="L87" s="4"/>
      <c r="M87" s="4"/>
      <c r="N87" s="12"/>
      <c r="O87" s="4"/>
      <c r="P87" s="5"/>
      <c r="Q87" s="5"/>
      <c r="R87" s="5"/>
      <c r="S87" s="5"/>
      <c r="T87" s="5"/>
      <c r="U87" s="5"/>
    </row>
    <row r="88" spans="1:21">
      <c r="A88" s="2">
        <v>86</v>
      </c>
      <c r="B88" s="61" t="s">
        <v>165</v>
      </c>
      <c r="C88" s="61" t="s">
        <v>166</v>
      </c>
      <c r="D88" s="79" t="s">
        <v>104</v>
      </c>
      <c r="E88" s="24"/>
      <c r="F88" s="45">
        <f t="shared" si="3"/>
        <v>0</v>
      </c>
      <c r="G88" s="47" t="e">
        <f t="shared" si="4"/>
        <v>#DIV/0!</v>
      </c>
      <c r="H88" s="5"/>
      <c r="I88" s="5"/>
      <c r="J88" s="5"/>
      <c r="K88" s="5"/>
      <c r="L88" s="5"/>
      <c r="M88" s="5"/>
      <c r="N88" s="13"/>
      <c r="O88" s="24"/>
      <c r="P88" s="24"/>
      <c r="Q88" s="24"/>
      <c r="R88" s="24"/>
      <c r="S88" s="24"/>
      <c r="T88" s="24"/>
      <c r="U88" s="24"/>
    </row>
    <row r="89" spans="1:21">
      <c r="A89" s="2">
        <v>87</v>
      </c>
      <c r="B89" s="61" t="s">
        <v>46</v>
      </c>
      <c r="C89" s="61" t="s">
        <v>177</v>
      </c>
      <c r="D89" s="79" t="s">
        <v>178</v>
      </c>
      <c r="E89" s="9"/>
      <c r="F89" s="45">
        <f t="shared" si="3"/>
        <v>0</v>
      </c>
      <c r="G89" s="47" t="e">
        <f t="shared" si="4"/>
        <v>#DIV/0!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>
      <c r="A90" s="2">
        <v>88</v>
      </c>
      <c r="B90" s="61" t="s">
        <v>46</v>
      </c>
      <c r="C90" s="61" t="s">
        <v>99</v>
      </c>
      <c r="D90" s="79" t="s">
        <v>179</v>
      </c>
      <c r="E90" s="24"/>
      <c r="F90" s="45">
        <f t="shared" si="3"/>
        <v>0</v>
      </c>
      <c r="G90" s="47" t="e">
        <f t="shared" si="4"/>
        <v>#DIV/0!</v>
      </c>
      <c r="H90" s="5"/>
      <c r="I90" s="5"/>
      <c r="J90" s="5"/>
      <c r="K90" s="5"/>
      <c r="L90" s="5"/>
      <c r="M90" s="5"/>
      <c r="N90" s="5"/>
      <c r="O90" s="5"/>
      <c r="P90" s="4"/>
      <c r="Q90" s="4"/>
      <c r="R90" s="12"/>
      <c r="S90" s="4"/>
      <c r="T90" s="4"/>
      <c r="U90" s="4"/>
    </row>
    <row r="91" spans="1:21">
      <c r="A91" s="2">
        <v>89</v>
      </c>
      <c r="B91" s="61" t="s">
        <v>192</v>
      </c>
      <c r="C91" s="61" t="s">
        <v>193</v>
      </c>
      <c r="D91" s="79" t="s">
        <v>144</v>
      </c>
      <c r="E91" s="9"/>
      <c r="F91" s="45">
        <f t="shared" si="3"/>
        <v>0</v>
      </c>
      <c r="G91" s="47" t="e">
        <f t="shared" si="4"/>
        <v>#DIV/0!</v>
      </c>
      <c r="H91" s="24"/>
      <c r="I91" s="24"/>
      <c r="J91" s="24"/>
      <c r="K91" s="24"/>
      <c r="L91" s="24"/>
      <c r="M91" s="24"/>
      <c r="N91" s="13"/>
      <c r="O91" s="24"/>
      <c r="P91" s="5"/>
      <c r="Q91" s="5"/>
      <c r="R91" s="5"/>
      <c r="S91" s="5"/>
      <c r="T91" s="5"/>
      <c r="U91" s="5"/>
    </row>
    <row r="92" spans="1:21">
      <c r="T92" s="5"/>
      <c r="U92" s="5"/>
    </row>
    <row r="93" spans="1:21">
      <c r="T93" s="5"/>
      <c r="U93" s="5"/>
    </row>
    <row r="94" spans="1:21">
      <c r="T94" s="4"/>
      <c r="U94" s="4"/>
    </row>
    <row r="95" spans="1:21">
      <c r="T95" s="24"/>
      <c r="U95" s="24"/>
    </row>
    <row r="96" spans="1:21">
      <c r="T96" s="24"/>
      <c r="U96" s="24"/>
    </row>
    <row r="97" spans="20:21">
      <c r="T97" s="24"/>
      <c r="U97" s="24"/>
    </row>
    <row r="98" spans="20:21">
      <c r="T98" s="4"/>
      <c r="U98" s="4"/>
    </row>
    <row r="99" spans="20:21">
      <c r="T99" s="4"/>
      <c r="U99" s="4"/>
    </row>
    <row r="100" spans="20:21">
      <c r="T100" s="24"/>
      <c r="U100" s="24"/>
    </row>
    <row r="101" spans="20:21">
      <c r="T101" s="70"/>
      <c r="U101" s="70"/>
    </row>
    <row r="102" spans="20:21">
      <c r="T102" s="24"/>
      <c r="U102" s="24"/>
    </row>
    <row r="103" spans="20:21">
      <c r="T103" s="5"/>
      <c r="U103" s="5"/>
    </row>
    <row r="104" spans="20:21">
      <c r="T104" s="24"/>
      <c r="U104" s="24"/>
    </row>
    <row r="105" spans="20:21">
      <c r="T105" s="24"/>
      <c r="U105" s="24"/>
    </row>
    <row r="106" spans="20:21">
      <c r="T106" s="24"/>
      <c r="U106" s="24"/>
    </row>
    <row r="107" spans="20:21">
      <c r="T107" s="72"/>
      <c r="U107" s="72"/>
    </row>
    <row r="108" spans="20:21">
      <c r="T108" s="88"/>
      <c r="U108" s="88"/>
    </row>
    <row r="109" spans="20:21">
      <c r="T109" s="88"/>
      <c r="U109" s="88"/>
    </row>
    <row r="110" spans="20:21">
      <c r="T110" s="24"/>
      <c r="U110" s="24"/>
    </row>
    <row r="111" spans="20:21">
      <c r="T111" s="24"/>
      <c r="U111" s="24"/>
    </row>
    <row r="112" spans="20:21">
      <c r="T112" s="4"/>
      <c r="U112" s="4"/>
    </row>
    <row r="113" spans="20:21">
      <c r="T113" s="5"/>
      <c r="U113" s="5"/>
    </row>
    <row r="114" spans="20:21">
      <c r="T114" s="1"/>
      <c r="U114" s="1"/>
    </row>
    <row r="115" spans="20:21">
      <c r="T115" s="1"/>
      <c r="U115" s="1"/>
    </row>
    <row r="116" spans="20:21">
      <c r="T116" s="1"/>
      <c r="U116" s="1"/>
    </row>
    <row r="117" spans="20:21">
      <c r="T117" s="1"/>
      <c r="U117" s="1"/>
    </row>
    <row r="118" spans="20:21">
      <c r="T118" s="1"/>
      <c r="U118" s="1"/>
    </row>
    <row r="119" spans="20:21">
      <c r="T119" s="1"/>
      <c r="U119" s="1"/>
    </row>
    <row r="120" spans="20:21">
      <c r="T120" s="1"/>
      <c r="U120" s="1"/>
    </row>
    <row r="121" spans="20:21">
      <c r="T121" s="1"/>
      <c r="U121" s="1"/>
    </row>
    <row r="122" spans="20:21">
      <c r="T122" s="1"/>
      <c r="U122" s="1"/>
    </row>
    <row r="123" spans="20:21">
      <c r="T123" s="1"/>
      <c r="U123" s="1"/>
    </row>
    <row r="124" spans="20:21">
      <c r="T124" s="1"/>
      <c r="U124" s="1"/>
    </row>
    <row r="125" spans="20:21">
      <c r="T125" s="1"/>
      <c r="U125" s="1"/>
    </row>
    <row r="126" spans="20:21">
      <c r="T126" s="1"/>
      <c r="U126" s="1"/>
    </row>
    <row r="127" spans="20:21">
      <c r="T127" s="1"/>
      <c r="U127" s="1"/>
    </row>
    <row r="128" spans="20:21">
      <c r="T128" s="1"/>
      <c r="U128" s="1"/>
    </row>
    <row r="129" spans="20:21">
      <c r="T129" s="1"/>
      <c r="U129" s="1"/>
    </row>
    <row r="130" spans="20:21">
      <c r="T130" s="1"/>
      <c r="U130" s="1"/>
    </row>
    <row r="131" spans="20:21">
      <c r="T131" s="1"/>
      <c r="U131" s="1"/>
    </row>
    <row r="132" spans="20:21">
      <c r="T132" s="1"/>
      <c r="U132" s="1"/>
    </row>
    <row r="133" spans="20:21">
      <c r="T133" s="1"/>
      <c r="U133" s="1"/>
    </row>
    <row r="134" spans="20:21">
      <c r="T134" s="1"/>
      <c r="U134" s="1"/>
    </row>
    <row r="135" spans="20:21">
      <c r="T135" s="1"/>
      <c r="U135" s="1"/>
    </row>
    <row r="136" spans="20:21">
      <c r="T136" s="1"/>
      <c r="U136" s="1"/>
    </row>
    <row r="137" spans="20:21">
      <c r="T137" s="1"/>
      <c r="U137" s="1"/>
    </row>
    <row r="138" spans="20:21">
      <c r="T138" s="1"/>
      <c r="U138" s="1"/>
    </row>
    <row r="139" spans="20:21">
      <c r="T139" s="1"/>
      <c r="U139" s="1"/>
    </row>
    <row r="140" spans="20:21">
      <c r="T140" s="1"/>
      <c r="U140" s="1"/>
    </row>
    <row r="141" spans="20:21">
      <c r="T141" s="1"/>
      <c r="U141" s="1"/>
    </row>
    <row r="142" spans="20:21">
      <c r="T142" s="1"/>
      <c r="U142" s="1"/>
    </row>
    <row r="143" spans="20:21">
      <c r="T143" s="1"/>
      <c r="U143" s="1"/>
    </row>
    <row r="144" spans="20:21">
      <c r="T144" s="1"/>
      <c r="U144" s="1"/>
    </row>
    <row r="145" spans="20:21">
      <c r="T145" s="1"/>
      <c r="U145" s="1"/>
    </row>
    <row r="146" spans="20:21">
      <c r="T146" s="1"/>
      <c r="U146" s="1"/>
    </row>
    <row r="147" spans="20:21">
      <c r="T147" s="1"/>
      <c r="U147" s="1"/>
    </row>
  </sheetData>
  <mergeCells count="2">
    <mergeCell ref="A1:G1"/>
    <mergeCell ref="H1:O1"/>
  </mergeCells>
  <phoneticPr fontId="8" type="noConversion"/>
  <pageMargins left="0.75" right="0.75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7"/>
  <sheetViews>
    <sheetView zoomScale="150" zoomScaleNormal="150" zoomScalePageLayoutView="150" workbookViewId="0">
      <selection activeCell="AA15" sqref="AA15"/>
    </sheetView>
  </sheetViews>
  <sheetFormatPr baseColWidth="10" defaultRowHeight="18" x14ac:dyDescent="0"/>
  <cols>
    <col min="1" max="1" width="4.6640625" style="28" bestFit="1" customWidth="1"/>
    <col min="2" max="2" width="9" style="50" customWidth="1"/>
    <col min="3" max="3" width="7.83203125" style="50" customWidth="1"/>
    <col min="4" max="4" width="4.6640625" style="28" customWidth="1"/>
    <col min="5" max="5" width="3.1640625" style="28" customWidth="1"/>
    <col min="6" max="6" width="9.83203125" style="28" bestFit="1" customWidth="1"/>
    <col min="7" max="7" width="7.33203125" style="28" customWidth="1"/>
    <col min="8" max="8" width="5.33203125" style="28" customWidth="1"/>
    <col min="9" max="9" width="6" style="28" customWidth="1"/>
    <col min="10" max="10" width="5.33203125" style="28" customWidth="1"/>
    <col min="11" max="11" width="6" style="28" customWidth="1"/>
    <col min="12" max="12" width="7" style="28" customWidth="1"/>
    <col min="13" max="13" width="6" style="28" customWidth="1"/>
    <col min="14" max="14" width="5.33203125" style="67" customWidth="1"/>
    <col min="15" max="15" width="6" style="28" customWidth="1"/>
    <col min="16" max="16" width="7" style="28" customWidth="1"/>
    <col min="17" max="17" width="6" style="28" customWidth="1"/>
    <col min="18" max="18" width="5.33203125" style="28" customWidth="1"/>
    <col min="19" max="19" width="6" style="28" customWidth="1"/>
    <col min="20" max="20" width="7" style="28" customWidth="1"/>
    <col min="21" max="21" width="6" style="28" customWidth="1"/>
    <col min="22" max="22" width="5.33203125" style="28" customWidth="1"/>
    <col min="23" max="23" width="5.6640625" style="28" customWidth="1"/>
    <col min="24" max="24" width="5.33203125" style="28" customWidth="1"/>
    <col min="25" max="25" width="6.1640625" style="28" customWidth="1"/>
    <col min="26" max="26" width="5.33203125" style="28" customWidth="1"/>
    <col min="27" max="27" width="6.1640625" style="28" customWidth="1"/>
    <col min="28" max="28" width="7" style="28" customWidth="1"/>
    <col min="29" max="29" width="6.1640625" style="28" customWidth="1"/>
    <col min="30" max="30" width="5.83203125" style="28" customWidth="1"/>
    <col min="31" max="31" width="6" style="28" bestFit="1" customWidth="1"/>
    <col min="32" max="32" width="5.33203125" style="28" bestFit="1" customWidth="1"/>
    <col min="33" max="33" width="6" style="28" customWidth="1"/>
    <col min="34" max="34" width="5.33203125" style="28" bestFit="1" customWidth="1"/>
    <col min="35" max="35" width="6" style="28" bestFit="1" customWidth="1"/>
    <col min="36" max="36" width="5.33203125" style="28" bestFit="1" customWidth="1"/>
    <col min="37" max="37" width="6" style="28" bestFit="1" customWidth="1"/>
    <col min="38" max="38" width="4.6640625" style="28" customWidth="1"/>
    <col min="39" max="39" width="6" style="28" customWidth="1"/>
    <col min="40" max="48" width="10.83203125" style="28"/>
    <col min="49" max="16384" width="10.83203125" style="1"/>
  </cols>
  <sheetData>
    <row r="1" spans="1:48">
      <c r="A1" s="137" t="s">
        <v>238</v>
      </c>
      <c r="B1" s="137"/>
      <c r="C1" s="137"/>
      <c r="D1" s="137"/>
      <c r="E1" s="137"/>
      <c r="F1" s="137"/>
      <c r="G1" s="137"/>
      <c r="H1" s="138" t="s">
        <v>0</v>
      </c>
      <c r="I1" s="139"/>
      <c r="J1" s="139"/>
      <c r="K1" s="139"/>
      <c r="L1" s="139"/>
      <c r="M1" s="139"/>
      <c r="N1" s="139"/>
      <c r="O1" s="140"/>
      <c r="P1" s="96" t="s">
        <v>1</v>
      </c>
      <c r="Q1" s="97"/>
      <c r="R1" s="97"/>
      <c r="S1" s="97"/>
      <c r="T1" s="97"/>
      <c r="U1" s="97"/>
      <c r="V1" s="97"/>
      <c r="W1" s="97"/>
      <c r="X1" s="143" t="s">
        <v>2</v>
      </c>
      <c r="Y1" s="143"/>
      <c r="Z1" s="143"/>
      <c r="AA1" s="143"/>
      <c r="AB1" s="143"/>
      <c r="AC1" s="143"/>
      <c r="AD1" s="143"/>
      <c r="AE1" s="143"/>
      <c r="AF1" s="136" t="s">
        <v>3</v>
      </c>
      <c r="AG1" s="136"/>
      <c r="AH1" s="136"/>
      <c r="AI1" s="136"/>
      <c r="AJ1" s="136"/>
      <c r="AK1" s="136"/>
      <c r="AL1" s="136"/>
      <c r="AM1" s="136"/>
    </row>
    <row r="2" spans="1:48">
      <c r="A2" s="59"/>
      <c r="B2" s="60" t="s">
        <v>4</v>
      </c>
      <c r="C2" s="60" t="s">
        <v>5</v>
      </c>
      <c r="D2" s="23" t="s">
        <v>6</v>
      </c>
      <c r="E2" s="23" t="s">
        <v>7</v>
      </c>
      <c r="F2" s="64" t="s">
        <v>8</v>
      </c>
      <c r="G2" s="46" t="s">
        <v>9</v>
      </c>
      <c r="H2" s="43">
        <v>7</v>
      </c>
      <c r="I2" s="43" t="s">
        <v>250</v>
      </c>
      <c r="J2" s="43">
        <v>14</v>
      </c>
      <c r="K2" s="43" t="s">
        <v>250</v>
      </c>
      <c r="L2" s="44">
        <v>21</v>
      </c>
      <c r="M2" s="44" t="s">
        <v>250</v>
      </c>
      <c r="N2" s="44">
        <v>28</v>
      </c>
      <c r="O2" s="44" t="s">
        <v>250</v>
      </c>
      <c r="P2" s="29">
        <v>4</v>
      </c>
      <c r="Q2" s="29" t="s">
        <v>250</v>
      </c>
      <c r="R2" s="29">
        <v>11</v>
      </c>
      <c r="S2" s="29" t="s">
        <v>250</v>
      </c>
      <c r="T2" s="29">
        <v>18</v>
      </c>
      <c r="U2" s="30" t="s">
        <v>250</v>
      </c>
      <c r="V2" s="80">
        <v>25</v>
      </c>
      <c r="W2" s="81" t="s">
        <v>250</v>
      </c>
      <c r="X2" s="35">
        <v>2</v>
      </c>
      <c r="Y2" s="82"/>
      <c r="Z2" s="35">
        <v>9</v>
      </c>
      <c r="AA2" s="35"/>
      <c r="AB2" s="36">
        <v>16</v>
      </c>
      <c r="AC2" s="82"/>
      <c r="AD2" s="83">
        <v>23</v>
      </c>
      <c r="AE2" s="82"/>
      <c r="AF2" s="40">
        <v>6</v>
      </c>
      <c r="AG2" s="41"/>
      <c r="AH2" s="40">
        <v>13</v>
      </c>
      <c r="AI2" s="41"/>
      <c r="AJ2" s="40">
        <v>20</v>
      </c>
      <c r="AK2" s="41"/>
      <c r="AL2" s="40">
        <v>27</v>
      </c>
      <c r="AM2" s="84"/>
    </row>
    <row r="3" spans="1:48" s="8" customFormat="1">
      <c r="A3" s="2">
        <v>1</v>
      </c>
      <c r="B3" s="61" t="s">
        <v>25</v>
      </c>
      <c r="C3" s="61" t="s">
        <v>26</v>
      </c>
      <c r="D3" s="79" t="s">
        <v>16</v>
      </c>
      <c r="E3" s="9">
        <v>8</v>
      </c>
      <c r="F3" s="45">
        <f t="shared" ref="F3:F9" si="0">SUM(H3:AM3)-(0+0)</f>
        <v>500.34</v>
      </c>
      <c r="G3" s="47">
        <f t="shared" ref="G3:G34" si="1">F3/E3</f>
        <v>62.542499999999997</v>
      </c>
      <c r="H3" s="5">
        <v>55.99</v>
      </c>
      <c r="I3" s="106" t="s">
        <v>27</v>
      </c>
      <c r="J3" s="5">
        <v>61.93</v>
      </c>
      <c r="K3" s="5" t="s">
        <v>13</v>
      </c>
      <c r="L3" s="5">
        <v>61.93</v>
      </c>
      <c r="M3" s="106" t="s">
        <v>27</v>
      </c>
      <c r="N3" s="5">
        <v>63.54</v>
      </c>
      <c r="O3" s="5" t="s">
        <v>21</v>
      </c>
      <c r="P3" s="12">
        <v>77.27</v>
      </c>
      <c r="Q3" s="24" t="s">
        <v>13</v>
      </c>
      <c r="R3" s="5">
        <v>59.09</v>
      </c>
      <c r="S3" s="5" t="s">
        <v>12</v>
      </c>
      <c r="T3" s="5">
        <v>54.96</v>
      </c>
      <c r="U3" s="5" t="s">
        <v>21</v>
      </c>
      <c r="V3" s="5">
        <v>65.63</v>
      </c>
      <c r="W3" s="106" t="s">
        <v>27</v>
      </c>
      <c r="X3" s="5"/>
      <c r="Y3" s="5"/>
      <c r="Z3" s="5"/>
      <c r="AA3" s="5"/>
      <c r="AB3" s="5"/>
      <c r="AC3" s="6"/>
      <c r="AD3" s="5"/>
      <c r="AE3" s="6"/>
      <c r="AF3" s="5"/>
      <c r="AG3" s="6"/>
      <c r="AH3" s="5"/>
      <c r="AI3" s="6"/>
      <c r="AJ3" s="5"/>
      <c r="AK3" s="6"/>
      <c r="AL3" s="85"/>
      <c r="AM3" s="24"/>
      <c r="AN3" s="24"/>
      <c r="AO3" s="24"/>
      <c r="AP3" s="24"/>
      <c r="AQ3" s="24"/>
      <c r="AR3" s="24"/>
      <c r="AS3" s="24"/>
      <c r="AT3" s="24"/>
      <c r="AU3" s="24"/>
      <c r="AV3" s="24"/>
    </row>
    <row r="4" spans="1:48" s="8" customFormat="1">
      <c r="A4" s="2">
        <v>2</v>
      </c>
      <c r="B4" s="61" t="s">
        <v>46</v>
      </c>
      <c r="C4" s="61" t="s">
        <v>47</v>
      </c>
      <c r="D4" s="79" t="s">
        <v>44</v>
      </c>
      <c r="E4" s="9">
        <v>8</v>
      </c>
      <c r="F4" s="45">
        <f t="shared" si="0"/>
        <v>428.69000000000005</v>
      </c>
      <c r="G4" s="47">
        <f t="shared" si="1"/>
        <v>53.586250000000007</v>
      </c>
      <c r="H4" s="5">
        <v>51.3</v>
      </c>
      <c r="I4" s="5" t="s">
        <v>42</v>
      </c>
      <c r="J4" s="5">
        <v>62.5</v>
      </c>
      <c r="K4" s="5" t="s">
        <v>34</v>
      </c>
      <c r="L4" s="5">
        <v>48.86</v>
      </c>
      <c r="M4" s="5" t="s">
        <v>41</v>
      </c>
      <c r="N4" s="13">
        <v>49.09</v>
      </c>
      <c r="O4" s="24" t="s">
        <v>42</v>
      </c>
      <c r="P4" s="5">
        <v>50.32</v>
      </c>
      <c r="Q4" s="5" t="s">
        <v>180</v>
      </c>
      <c r="R4" s="5">
        <v>54.29</v>
      </c>
      <c r="S4" s="5" t="s">
        <v>43</v>
      </c>
      <c r="T4" s="5">
        <v>51.86</v>
      </c>
      <c r="U4" s="5" t="s">
        <v>41</v>
      </c>
      <c r="V4" s="5">
        <v>60.47</v>
      </c>
      <c r="W4" s="5" t="s">
        <v>300</v>
      </c>
      <c r="X4" s="5"/>
      <c r="Y4" s="5"/>
      <c r="Z4" s="5"/>
      <c r="AA4" s="5"/>
      <c r="AB4" s="5"/>
      <c r="AC4" s="6"/>
      <c r="AD4" s="5"/>
      <c r="AE4" s="6"/>
      <c r="AF4" s="5"/>
      <c r="AG4" s="6"/>
      <c r="AH4" s="5"/>
      <c r="AI4" s="6"/>
      <c r="AJ4" s="5"/>
      <c r="AK4" s="6"/>
      <c r="AL4" s="85"/>
      <c r="AM4" s="24"/>
      <c r="AN4" s="24"/>
      <c r="AO4" s="24"/>
      <c r="AP4" s="24"/>
      <c r="AQ4" s="24"/>
      <c r="AR4" s="24"/>
      <c r="AS4" s="24"/>
      <c r="AT4" s="24"/>
      <c r="AU4" s="24"/>
      <c r="AV4" s="24"/>
    </row>
    <row r="5" spans="1:48" s="8" customFormat="1">
      <c r="A5" s="2">
        <v>3</v>
      </c>
      <c r="B5" s="61" t="s">
        <v>28</v>
      </c>
      <c r="C5" s="61" t="s">
        <v>29</v>
      </c>
      <c r="D5" s="79" t="s">
        <v>30</v>
      </c>
      <c r="E5" s="24">
        <v>7</v>
      </c>
      <c r="F5" s="45">
        <f t="shared" si="0"/>
        <v>410.14</v>
      </c>
      <c r="G5" s="47">
        <f t="shared" si="1"/>
        <v>58.591428571428573</v>
      </c>
      <c r="H5" s="5"/>
      <c r="I5" s="5"/>
      <c r="J5" s="5">
        <v>58.24</v>
      </c>
      <c r="K5" s="106" t="s">
        <v>31</v>
      </c>
      <c r="L5" s="5">
        <v>63.8</v>
      </c>
      <c r="M5" s="106" t="s">
        <v>31</v>
      </c>
      <c r="N5" s="5">
        <v>67.08</v>
      </c>
      <c r="O5" s="5" t="s">
        <v>34</v>
      </c>
      <c r="P5" s="5">
        <v>41.88</v>
      </c>
      <c r="Q5" s="106" t="s">
        <v>31</v>
      </c>
      <c r="R5" s="5">
        <v>57.32</v>
      </c>
      <c r="S5" s="5" t="s">
        <v>38</v>
      </c>
      <c r="T5" s="5">
        <v>63.07</v>
      </c>
      <c r="U5" s="5" t="s">
        <v>32</v>
      </c>
      <c r="V5" s="5">
        <v>58.75</v>
      </c>
      <c r="W5" s="5" t="s">
        <v>12</v>
      </c>
      <c r="X5" s="5"/>
      <c r="Y5" s="5"/>
      <c r="Z5" s="5"/>
      <c r="AA5" s="5"/>
      <c r="AB5" s="5"/>
      <c r="AC5" s="6"/>
      <c r="AD5" s="5"/>
      <c r="AE5" s="6"/>
      <c r="AF5" s="5"/>
      <c r="AG5" s="6"/>
      <c r="AH5" s="5"/>
      <c r="AI5" s="6"/>
      <c r="AJ5" s="5"/>
      <c r="AK5" s="6"/>
      <c r="AL5" s="85"/>
      <c r="AM5" s="24"/>
      <c r="AN5" s="24"/>
      <c r="AO5" s="24"/>
      <c r="AP5" s="24"/>
      <c r="AQ5" s="24"/>
      <c r="AR5" s="24"/>
      <c r="AS5" s="24"/>
      <c r="AT5" s="24"/>
      <c r="AU5" s="24"/>
      <c r="AV5" s="24"/>
    </row>
    <row r="6" spans="1:48" s="8" customFormat="1">
      <c r="A6" s="2">
        <v>4</v>
      </c>
      <c r="B6" s="61" t="s">
        <v>134</v>
      </c>
      <c r="C6" s="61" t="s">
        <v>135</v>
      </c>
      <c r="D6" s="79" t="s">
        <v>45</v>
      </c>
      <c r="E6" s="24">
        <v>7</v>
      </c>
      <c r="F6" s="45">
        <f t="shared" si="0"/>
        <v>406.18</v>
      </c>
      <c r="G6" s="47">
        <f t="shared" si="1"/>
        <v>58.025714285714287</v>
      </c>
      <c r="H6" s="5"/>
      <c r="I6" s="5"/>
      <c r="J6" s="5">
        <v>59.38</v>
      </c>
      <c r="K6" s="5" t="s">
        <v>33</v>
      </c>
      <c r="L6" s="5">
        <v>57.95</v>
      </c>
      <c r="M6" s="5" t="s">
        <v>33</v>
      </c>
      <c r="N6" s="5">
        <v>52.95</v>
      </c>
      <c r="O6" s="5" t="s">
        <v>41</v>
      </c>
      <c r="P6" s="5">
        <v>63.64</v>
      </c>
      <c r="Q6" s="5" t="s">
        <v>43</v>
      </c>
      <c r="R6" s="5">
        <v>52.02</v>
      </c>
      <c r="S6" s="106" t="s">
        <v>136</v>
      </c>
      <c r="T6" s="5">
        <v>71.489999999999995</v>
      </c>
      <c r="U6" s="106" t="s">
        <v>136</v>
      </c>
      <c r="V6" s="5">
        <v>48.75</v>
      </c>
      <c r="W6" s="106" t="s">
        <v>136</v>
      </c>
      <c r="X6" s="5"/>
      <c r="Y6" s="5"/>
      <c r="Z6" s="5"/>
      <c r="AA6" s="5"/>
      <c r="AB6" s="5"/>
      <c r="AC6" s="6"/>
      <c r="AD6" s="5"/>
      <c r="AE6" s="6"/>
      <c r="AF6" s="5"/>
      <c r="AG6" s="6"/>
      <c r="AH6" s="5"/>
      <c r="AI6" s="6"/>
      <c r="AJ6" s="5"/>
      <c r="AK6" s="6"/>
      <c r="AL6" s="85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48" s="8" customFormat="1">
      <c r="A7" s="2">
        <v>5</v>
      </c>
      <c r="B7" s="61" t="s">
        <v>140</v>
      </c>
      <c r="C7" s="61" t="s">
        <v>141</v>
      </c>
      <c r="D7" s="79" t="s">
        <v>43</v>
      </c>
      <c r="E7" s="9">
        <v>7</v>
      </c>
      <c r="F7" s="45">
        <f t="shared" si="0"/>
        <v>387.33000000000004</v>
      </c>
      <c r="G7" s="47">
        <f t="shared" si="1"/>
        <v>55.332857142857151</v>
      </c>
      <c r="H7" s="5">
        <v>51.82</v>
      </c>
      <c r="I7" s="5" t="s">
        <v>41</v>
      </c>
      <c r="J7" s="5"/>
      <c r="K7" s="5"/>
      <c r="L7" s="5">
        <v>55.97</v>
      </c>
      <c r="M7" s="5" t="s">
        <v>42</v>
      </c>
      <c r="N7" s="5">
        <v>62.5</v>
      </c>
      <c r="O7" s="5" t="s">
        <v>254</v>
      </c>
      <c r="P7" s="13">
        <v>63.64</v>
      </c>
      <c r="Q7" s="24" t="s">
        <v>45</v>
      </c>
      <c r="R7" s="13">
        <v>54.29</v>
      </c>
      <c r="S7" s="24" t="s">
        <v>44</v>
      </c>
      <c r="T7" s="13">
        <v>48.48</v>
      </c>
      <c r="U7" s="24" t="s">
        <v>52</v>
      </c>
      <c r="V7" s="13">
        <v>50.63</v>
      </c>
      <c r="W7" s="24" t="s">
        <v>41</v>
      </c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86"/>
      <c r="AM7" s="24"/>
      <c r="AN7" s="24"/>
      <c r="AO7" s="24"/>
      <c r="AP7" s="24"/>
      <c r="AQ7" s="24"/>
      <c r="AR7" s="24"/>
      <c r="AS7" s="24"/>
      <c r="AT7" s="24"/>
      <c r="AU7" s="24"/>
      <c r="AV7" s="24"/>
    </row>
    <row r="8" spans="1:48" s="8" customFormat="1">
      <c r="A8" s="2">
        <v>6</v>
      </c>
      <c r="B8" s="61" t="s">
        <v>19</v>
      </c>
      <c r="C8" s="61" t="s">
        <v>20</v>
      </c>
      <c r="D8" s="79" t="s">
        <v>13</v>
      </c>
      <c r="E8" s="9">
        <v>6</v>
      </c>
      <c r="F8" s="45">
        <f t="shared" si="0"/>
        <v>379.02</v>
      </c>
      <c r="G8" s="47">
        <f t="shared" si="1"/>
        <v>63.169999999999995</v>
      </c>
      <c r="H8" s="5">
        <v>60.42</v>
      </c>
      <c r="I8" s="5" t="s">
        <v>21</v>
      </c>
      <c r="J8" s="5">
        <v>61.93</v>
      </c>
      <c r="K8" s="5" t="s">
        <v>16</v>
      </c>
      <c r="L8" s="5">
        <v>56.53</v>
      </c>
      <c r="M8" s="5" t="s">
        <v>12</v>
      </c>
      <c r="N8" s="5" t="s">
        <v>253</v>
      </c>
      <c r="O8" s="5"/>
      <c r="P8" s="5">
        <v>77.27</v>
      </c>
      <c r="Q8" s="5" t="s">
        <v>16</v>
      </c>
      <c r="R8" s="5">
        <v>62.04</v>
      </c>
      <c r="S8" s="5" t="s">
        <v>22</v>
      </c>
      <c r="T8" s="5" t="s">
        <v>253</v>
      </c>
      <c r="U8" s="5"/>
      <c r="V8" s="5">
        <v>60.83</v>
      </c>
      <c r="W8" s="5" t="s">
        <v>21</v>
      </c>
      <c r="X8" s="5"/>
      <c r="Y8" s="5"/>
      <c r="Z8" s="5"/>
      <c r="AA8" s="5"/>
      <c r="AB8" s="5"/>
      <c r="AC8" s="6"/>
      <c r="AD8" s="5"/>
      <c r="AE8" s="6"/>
      <c r="AF8" s="24"/>
      <c r="AG8" s="24"/>
      <c r="AH8" s="5"/>
      <c r="AI8" s="6"/>
      <c r="AJ8" s="5"/>
      <c r="AK8" s="6"/>
      <c r="AL8" s="85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spans="1:48" s="8" customFormat="1">
      <c r="A9" s="2">
        <v>7</v>
      </c>
      <c r="B9" s="61" t="s">
        <v>39</v>
      </c>
      <c r="C9" s="61" t="s">
        <v>40</v>
      </c>
      <c r="D9" s="79" t="s">
        <v>41</v>
      </c>
      <c r="E9" s="24">
        <v>7</v>
      </c>
      <c r="F9" s="45">
        <f t="shared" si="0"/>
        <v>352.01</v>
      </c>
      <c r="G9" s="47">
        <f t="shared" si="1"/>
        <v>50.287142857142854</v>
      </c>
      <c r="H9" s="5">
        <v>51.82</v>
      </c>
      <c r="I9" s="5" t="s">
        <v>43</v>
      </c>
      <c r="J9" s="5">
        <v>44.27</v>
      </c>
      <c r="K9" s="5" t="s">
        <v>42</v>
      </c>
      <c r="L9" s="5">
        <v>48.86</v>
      </c>
      <c r="M9" s="5" t="s">
        <v>44</v>
      </c>
      <c r="N9" s="5">
        <v>52.95</v>
      </c>
      <c r="O9" s="5" t="s">
        <v>45</v>
      </c>
      <c r="P9" s="5">
        <v>51.62</v>
      </c>
      <c r="Q9" s="5" t="s">
        <v>55</v>
      </c>
      <c r="R9" s="5" t="s">
        <v>253</v>
      </c>
      <c r="S9" s="5"/>
      <c r="T9" s="5">
        <v>51.86</v>
      </c>
      <c r="U9" s="5" t="s">
        <v>44</v>
      </c>
      <c r="V9" s="5">
        <v>50.63</v>
      </c>
      <c r="W9" s="5" t="s">
        <v>43</v>
      </c>
      <c r="X9" s="5"/>
      <c r="Y9" s="5"/>
      <c r="Z9" s="5"/>
      <c r="AA9" s="5"/>
      <c r="AB9" s="5"/>
      <c r="AC9" s="6"/>
      <c r="AD9" s="5"/>
      <c r="AE9" s="6"/>
      <c r="AF9" s="5"/>
      <c r="AG9" s="6"/>
      <c r="AH9" s="5"/>
      <c r="AI9" s="6"/>
      <c r="AJ9" s="5"/>
      <c r="AK9" s="6"/>
      <c r="AL9" s="85"/>
      <c r="AM9" s="24"/>
      <c r="AN9" s="24"/>
      <c r="AO9" s="24"/>
      <c r="AP9" s="24"/>
      <c r="AQ9" s="24"/>
      <c r="AR9" s="24"/>
      <c r="AS9" s="24"/>
      <c r="AT9" s="24"/>
      <c r="AU9" s="24"/>
      <c r="AV9" s="24"/>
    </row>
    <row r="10" spans="1:48" s="8" customFormat="1">
      <c r="A10" s="2">
        <v>8</v>
      </c>
      <c r="B10" s="61" t="s">
        <v>170</v>
      </c>
      <c r="C10" s="61" t="s">
        <v>171</v>
      </c>
      <c r="D10" s="79" t="s">
        <v>172</v>
      </c>
      <c r="E10" s="9">
        <v>6</v>
      </c>
      <c r="F10" s="45">
        <f>SUM(H10:AM10)-(H10+0)</f>
        <v>349.65000000000003</v>
      </c>
      <c r="G10" s="47">
        <f t="shared" si="1"/>
        <v>58.275000000000006</v>
      </c>
      <c r="H10" s="74">
        <v>58.07</v>
      </c>
      <c r="I10" s="74" t="s">
        <v>173</v>
      </c>
      <c r="J10" s="5">
        <v>65.06</v>
      </c>
      <c r="K10" s="5" t="s">
        <v>173</v>
      </c>
      <c r="L10" s="5">
        <v>60.42</v>
      </c>
      <c r="M10" s="5" t="s">
        <v>173</v>
      </c>
      <c r="N10" s="5">
        <v>62.5</v>
      </c>
      <c r="O10" s="5" t="s">
        <v>82</v>
      </c>
      <c r="P10" s="5">
        <v>51.19</v>
      </c>
      <c r="Q10" s="5" t="s">
        <v>82</v>
      </c>
      <c r="R10" s="5">
        <v>59.72</v>
      </c>
      <c r="S10" s="5" t="s">
        <v>173</v>
      </c>
      <c r="T10" s="5">
        <v>50.76</v>
      </c>
      <c r="U10" s="5" t="s">
        <v>82</v>
      </c>
      <c r="V10" s="5" t="s">
        <v>253</v>
      </c>
      <c r="W10" s="5"/>
      <c r="X10" s="5"/>
      <c r="Y10" s="5"/>
      <c r="Z10" s="5"/>
      <c r="AA10" s="5"/>
      <c r="AB10" s="5"/>
      <c r="AC10" s="6"/>
      <c r="AD10" s="5"/>
      <c r="AE10" s="6"/>
      <c r="AF10" s="5"/>
      <c r="AG10" s="6"/>
      <c r="AH10" s="5"/>
      <c r="AI10" s="6"/>
      <c r="AJ10" s="5"/>
      <c r="AK10" s="6"/>
      <c r="AL10" s="85"/>
      <c r="AM10" s="24"/>
      <c r="AN10" s="24"/>
      <c r="AO10" s="24"/>
      <c r="AP10" s="24"/>
      <c r="AQ10" s="24"/>
      <c r="AR10" s="24"/>
      <c r="AS10" s="24"/>
      <c r="AT10" s="24"/>
      <c r="AU10" s="24"/>
      <c r="AV10" s="24"/>
    </row>
    <row r="11" spans="1:48" s="8" customFormat="1">
      <c r="A11" s="2">
        <v>9</v>
      </c>
      <c r="B11" s="61" t="s">
        <v>10</v>
      </c>
      <c r="C11" s="61" t="s">
        <v>11</v>
      </c>
      <c r="D11" s="79" t="s">
        <v>12</v>
      </c>
      <c r="E11" s="9">
        <v>6</v>
      </c>
      <c r="F11" s="45">
        <f>SUM(H11:AM11)-(0+0)</f>
        <v>348.93</v>
      </c>
      <c r="G11" s="47">
        <f t="shared" si="1"/>
        <v>58.155000000000001</v>
      </c>
      <c r="H11" s="5"/>
      <c r="I11" s="5"/>
      <c r="J11" s="5">
        <v>58.52</v>
      </c>
      <c r="K11" s="5" t="s">
        <v>15</v>
      </c>
      <c r="L11" s="5">
        <v>56.53</v>
      </c>
      <c r="M11" s="5" t="s">
        <v>13</v>
      </c>
      <c r="N11" s="5">
        <v>52.08</v>
      </c>
      <c r="O11" s="5" t="s">
        <v>31</v>
      </c>
      <c r="P11" s="5">
        <v>63.96</v>
      </c>
      <c r="Q11" s="5" t="s">
        <v>263</v>
      </c>
      <c r="R11" s="5">
        <v>59.09</v>
      </c>
      <c r="S11" s="5" t="s">
        <v>16</v>
      </c>
      <c r="T11" s="5" t="s">
        <v>253</v>
      </c>
      <c r="U11" s="5"/>
      <c r="V11" s="5">
        <v>58.75</v>
      </c>
      <c r="W11" s="5" t="s">
        <v>30</v>
      </c>
      <c r="X11" s="5"/>
      <c r="Y11" s="5"/>
      <c r="Z11" s="5"/>
      <c r="AA11" s="5"/>
      <c r="AB11" s="5"/>
      <c r="AC11" s="6"/>
      <c r="AD11" s="5"/>
      <c r="AE11" s="6"/>
      <c r="AF11" s="5"/>
      <c r="AG11" s="6"/>
      <c r="AH11" s="5"/>
      <c r="AI11" s="6"/>
      <c r="AJ11" s="5"/>
      <c r="AK11" s="6"/>
      <c r="AL11" s="85"/>
      <c r="AM11" s="24"/>
      <c r="AN11" s="24"/>
      <c r="AO11" s="24"/>
      <c r="AP11" s="24"/>
      <c r="AQ11" s="24"/>
      <c r="AR11" s="24"/>
      <c r="AS11" s="24"/>
      <c r="AT11" s="24"/>
      <c r="AU11" s="24"/>
      <c r="AV11" s="24"/>
    </row>
    <row r="12" spans="1:48" s="8" customFormat="1">
      <c r="A12" s="2">
        <v>10</v>
      </c>
      <c r="B12" s="61" t="s">
        <v>62</v>
      </c>
      <c r="C12" s="61" t="s">
        <v>63</v>
      </c>
      <c r="D12" s="79" t="s">
        <v>58</v>
      </c>
      <c r="E12" s="9">
        <v>8</v>
      </c>
      <c r="F12" s="45">
        <f>SUM(H12:AM12)-(0+0)</f>
        <v>348.75</v>
      </c>
      <c r="G12" s="47">
        <f t="shared" si="1"/>
        <v>43.59375</v>
      </c>
      <c r="H12" s="5">
        <v>58.07</v>
      </c>
      <c r="I12" s="106" t="s">
        <v>88</v>
      </c>
      <c r="J12" s="5">
        <v>36.36</v>
      </c>
      <c r="K12" s="106" t="s">
        <v>88</v>
      </c>
      <c r="L12" s="5">
        <v>46.59</v>
      </c>
      <c r="M12" s="106" t="s">
        <v>88</v>
      </c>
      <c r="N12" s="5">
        <v>42.92</v>
      </c>
      <c r="O12" s="106" t="s">
        <v>57</v>
      </c>
      <c r="P12" s="5">
        <v>38.31</v>
      </c>
      <c r="Q12" s="106" t="s">
        <v>57</v>
      </c>
      <c r="R12" s="5">
        <v>39.81</v>
      </c>
      <c r="S12" s="106" t="s">
        <v>57</v>
      </c>
      <c r="T12" s="5">
        <v>47.73</v>
      </c>
      <c r="U12" s="5" t="s">
        <v>60</v>
      </c>
      <c r="V12" s="5">
        <v>38.96</v>
      </c>
      <c r="W12" s="5" t="s">
        <v>60</v>
      </c>
      <c r="X12" s="5"/>
      <c r="Y12" s="5"/>
      <c r="Z12" s="5"/>
      <c r="AA12" s="5"/>
      <c r="AB12" s="5"/>
      <c r="AC12" s="10"/>
      <c r="AD12" s="5"/>
      <c r="AE12" s="10"/>
      <c r="AF12" s="5"/>
      <c r="AG12" s="10"/>
      <c r="AH12" s="5"/>
      <c r="AI12" s="10"/>
      <c r="AJ12" s="5"/>
      <c r="AK12" s="6"/>
      <c r="AL12" s="85"/>
      <c r="AM12" s="24"/>
      <c r="AN12" s="24"/>
      <c r="AO12" s="24"/>
      <c r="AP12" s="24"/>
      <c r="AQ12" s="24"/>
      <c r="AR12" s="24"/>
      <c r="AS12" s="24"/>
      <c r="AT12" s="24"/>
      <c r="AU12" s="24"/>
      <c r="AV12" s="24"/>
    </row>
    <row r="13" spans="1:48" s="8" customFormat="1">
      <c r="A13" s="2">
        <v>11</v>
      </c>
      <c r="B13" s="61" t="s">
        <v>53</v>
      </c>
      <c r="C13" s="61" t="s">
        <v>54</v>
      </c>
      <c r="D13" s="79" t="s">
        <v>55</v>
      </c>
      <c r="E13" s="9">
        <v>8</v>
      </c>
      <c r="F13" s="45">
        <f>SUM(H13:AM13)-(N13+0)</f>
        <v>331</v>
      </c>
      <c r="G13" s="47">
        <f t="shared" si="1"/>
        <v>41.375</v>
      </c>
      <c r="H13" s="48">
        <v>52.6</v>
      </c>
      <c r="I13" s="5" t="s">
        <v>51</v>
      </c>
      <c r="J13" s="5">
        <v>42.61</v>
      </c>
      <c r="K13" s="5" t="s">
        <v>56</v>
      </c>
      <c r="L13" s="5">
        <v>45.45</v>
      </c>
      <c r="M13" s="5" t="s">
        <v>51</v>
      </c>
      <c r="N13" s="74">
        <v>40</v>
      </c>
      <c r="O13" s="74" t="s">
        <v>51</v>
      </c>
      <c r="P13" s="13">
        <v>51.62</v>
      </c>
      <c r="Q13" s="24" t="s">
        <v>41</v>
      </c>
      <c r="R13" s="13">
        <v>56.31</v>
      </c>
      <c r="S13" s="24" t="s">
        <v>51</v>
      </c>
      <c r="T13" s="13">
        <v>35.33</v>
      </c>
      <c r="U13" s="24" t="s">
        <v>248</v>
      </c>
      <c r="V13" s="13">
        <v>47.08</v>
      </c>
      <c r="W13" s="24" t="s">
        <v>56</v>
      </c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86"/>
      <c r="AM13" s="24"/>
      <c r="AN13" s="24"/>
      <c r="AO13" s="24"/>
      <c r="AP13" s="24"/>
      <c r="AQ13" s="24"/>
      <c r="AR13" s="24"/>
      <c r="AS13" s="24"/>
      <c r="AT13" s="24"/>
      <c r="AU13" s="24"/>
      <c r="AV13" s="24"/>
    </row>
    <row r="14" spans="1:48" s="8" customFormat="1">
      <c r="A14" s="2">
        <v>12</v>
      </c>
      <c r="B14" s="61" t="s">
        <v>129</v>
      </c>
      <c r="C14" s="61" t="s">
        <v>40</v>
      </c>
      <c r="D14" s="79" t="s">
        <v>33</v>
      </c>
      <c r="E14" s="24">
        <v>6</v>
      </c>
      <c r="F14" s="45">
        <f t="shared" ref="F14:F20" si="2">SUM(H14:AM14)-(0+0)</f>
        <v>330.75</v>
      </c>
      <c r="G14" s="47">
        <f t="shared" si="1"/>
        <v>55.125</v>
      </c>
      <c r="H14" s="24"/>
      <c r="I14" s="24"/>
      <c r="J14" s="13">
        <v>59.38</v>
      </c>
      <c r="K14" s="24" t="s">
        <v>45</v>
      </c>
      <c r="L14" s="24">
        <v>57.95</v>
      </c>
      <c r="M14" s="24" t="s">
        <v>45</v>
      </c>
      <c r="N14" s="13">
        <v>49.38</v>
      </c>
      <c r="O14" s="24" t="s">
        <v>38</v>
      </c>
      <c r="P14" s="5">
        <v>42.56</v>
      </c>
      <c r="Q14" s="5" t="s">
        <v>38</v>
      </c>
      <c r="R14" s="5">
        <v>56.48</v>
      </c>
      <c r="S14" s="5" t="s">
        <v>194</v>
      </c>
      <c r="T14" s="5" t="s">
        <v>253</v>
      </c>
      <c r="U14" s="5"/>
      <c r="V14" s="5">
        <v>65</v>
      </c>
      <c r="W14" s="5" t="s">
        <v>301</v>
      </c>
      <c r="X14" s="5"/>
      <c r="Y14" s="5"/>
      <c r="Z14" s="5"/>
      <c r="AA14" s="5"/>
      <c r="AB14" s="5"/>
      <c r="AC14" s="6"/>
      <c r="AD14" s="5"/>
      <c r="AE14" s="6"/>
      <c r="AF14" s="5"/>
      <c r="AG14" s="6"/>
      <c r="AH14" s="5"/>
      <c r="AI14" s="6"/>
      <c r="AJ14" s="5"/>
      <c r="AK14" s="6"/>
      <c r="AL14" s="85"/>
      <c r="AM14" s="24"/>
      <c r="AN14" s="24"/>
      <c r="AO14" s="24"/>
      <c r="AP14" s="24"/>
      <c r="AQ14" s="24"/>
      <c r="AR14" s="24"/>
      <c r="AS14" s="24"/>
      <c r="AT14" s="24"/>
      <c r="AU14" s="24"/>
      <c r="AV14" s="24"/>
    </row>
    <row r="15" spans="1:48" s="8" customFormat="1">
      <c r="A15" s="2">
        <v>13</v>
      </c>
      <c r="B15" s="61" t="s">
        <v>109</v>
      </c>
      <c r="C15" s="61" t="s">
        <v>110</v>
      </c>
      <c r="D15" s="79" t="s">
        <v>31</v>
      </c>
      <c r="E15" s="9">
        <v>6</v>
      </c>
      <c r="F15" s="45">
        <f t="shared" si="2"/>
        <v>328.24</v>
      </c>
      <c r="G15" s="47">
        <f t="shared" si="1"/>
        <v>54.706666666666671</v>
      </c>
      <c r="H15" s="5"/>
      <c r="I15" s="5"/>
      <c r="J15" s="5">
        <v>58.24</v>
      </c>
      <c r="K15" s="106" t="s">
        <v>30</v>
      </c>
      <c r="L15" s="5">
        <v>63.8</v>
      </c>
      <c r="M15" s="106" t="s">
        <v>30</v>
      </c>
      <c r="N15" s="5">
        <v>52.08</v>
      </c>
      <c r="O15" s="5" t="s">
        <v>12</v>
      </c>
      <c r="P15" s="5">
        <v>41.88</v>
      </c>
      <c r="Q15" s="106" t="s">
        <v>30</v>
      </c>
      <c r="R15" s="5" t="s">
        <v>253</v>
      </c>
      <c r="S15" s="5"/>
      <c r="T15" s="5">
        <v>56.82</v>
      </c>
      <c r="U15" s="5" t="s">
        <v>34</v>
      </c>
      <c r="V15" s="5">
        <v>55.42</v>
      </c>
      <c r="W15" s="5" t="s">
        <v>32</v>
      </c>
      <c r="X15" s="5"/>
      <c r="Y15" s="5"/>
      <c r="Z15" s="5"/>
      <c r="AA15" s="5"/>
      <c r="AB15" s="5"/>
      <c r="AC15" s="6"/>
      <c r="AD15" s="5"/>
      <c r="AE15" s="6"/>
      <c r="AF15" s="5"/>
      <c r="AG15" s="6"/>
      <c r="AH15" s="5"/>
      <c r="AI15" s="6"/>
      <c r="AJ15" s="5"/>
      <c r="AK15" s="6"/>
      <c r="AL15" s="85"/>
      <c r="AM15" s="24"/>
      <c r="AN15" s="24"/>
      <c r="AO15" s="24"/>
      <c r="AP15" s="24"/>
      <c r="AQ15" s="24"/>
      <c r="AR15" s="24"/>
      <c r="AS15" s="24"/>
      <c r="AT15" s="24"/>
      <c r="AU15" s="24"/>
      <c r="AV15" s="24"/>
    </row>
    <row r="16" spans="1:48" s="8" customFormat="1">
      <c r="A16" s="2">
        <v>14</v>
      </c>
      <c r="B16" s="61" t="s">
        <v>138</v>
      </c>
      <c r="C16" s="61" t="s">
        <v>139</v>
      </c>
      <c r="D16" s="79" t="s">
        <v>88</v>
      </c>
      <c r="E16" s="9">
        <v>7</v>
      </c>
      <c r="F16" s="45">
        <f t="shared" si="2"/>
        <v>316.31</v>
      </c>
      <c r="G16" s="47">
        <f t="shared" si="1"/>
        <v>45.187142857142859</v>
      </c>
      <c r="H16" s="12">
        <v>58.07</v>
      </c>
      <c r="I16" s="106" t="s">
        <v>58</v>
      </c>
      <c r="J16" s="5">
        <v>36.36</v>
      </c>
      <c r="K16" s="106" t="s">
        <v>58</v>
      </c>
      <c r="L16" s="5">
        <v>46.59</v>
      </c>
      <c r="M16" s="106" t="s">
        <v>58</v>
      </c>
      <c r="N16" s="5">
        <v>43.41</v>
      </c>
      <c r="O16" s="5" t="s">
        <v>60</v>
      </c>
      <c r="P16" s="5" t="s">
        <v>253</v>
      </c>
      <c r="Q16" s="5"/>
      <c r="R16" s="5">
        <v>50.51</v>
      </c>
      <c r="S16" s="5" t="s">
        <v>60</v>
      </c>
      <c r="T16" s="5">
        <v>38.450000000000003</v>
      </c>
      <c r="U16" s="5" t="s">
        <v>288</v>
      </c>
      <c r="V16" s="5">
        <v>42.92</v>
      </c>
      <c r="W16" s="5" t="s">
        <v>288</v>
      </c>
      <c r="X16" s="5"/>
      <c r="Y16" s="5"/>
      <c r="Z16" s="5"/>
      <c r="AA16" s="5"/>
      <c r="AB16" s="5"/>
      <c r="AC16" s="6"/>
      <c r="AD16" s="5"/>
      <c r="AE16" s="6"/>
      <c r="AF16" s="5"/>
      <c r="AG16" s="6"/>
      <c r="AH16" s="5"/>
      <c r="AI16" s="6"/>
      <c r="AJ16" s="5"/>
      <c r="AK16" s="6"/>
      <c r="AL16" s="86"/>
      <c r="AM16" s="24"/>
      <c r="AN16" s="24"/>
      <c r="AO16" s="24"/>
      <c r="AP16" s="24"/>
      <c r="AQ16" s="24"/>
      <c r="AR16" s="24"/>
      <c r="AS16" s="24"/>
      <c r="AT16" s="24"/>
      <c r="AU16" s="24"/>
      <c r="AV16" s="24"/>
    </row>
    <row r="17" spans="1:48" s="8" customFormat="1">
      <c r="A17" s="2">
        <v>15</v>
      </c>
      <c r="B17" s="61" t="s">
        <v>80</v>
      </c>
      <c r="C17" s="61" t="s">
        <v>120</v>
      </c>
      <c r="D17" s="79" t="s">
        <v>116</v>
      </c>
      <c r="E17" s="9">
        <v>7</v>
      </c>
      <c r="F17" s="45">
        <f t="shared" si="2"/>
        <v>303.91999999999996</v>
      </c>
      <c r="G17" s="47">
        <f t="shared" si="1"/>
        <v>43.417142857142849</v>
      </c>
      <c r="H17" s="6"/>
      <c r="I17" s="5"/>
      <c r="J17" s="5">
        <v>44.6</v>
      </c>
      <c r="K17" s="5" t="s">
        <v>117</v>
      </c>
      <c r="L17" s="5">
        <v>42.9</v>
      </c>
      <c r="M17" s="5" t="s">
        <v>117</v>
      </c>
      <c r="N17" s="5">
        <v>46.82</v>
      </c>
      <c r="O17" s="5" t="s">
        <v>288</v>
      </c>
      <c r="P17" s="5">
        <v>45.13</v>
      </c>
      <c r="Q17" s="106" t="s">
        <v>118</v>
      </c>
      <c r="R17" s="5">
        <v>46.97</v>
      </c>
      <c r="S17" s="106" t="s">
        <v>118</v>
      </c>
      <c r="T17" s="74">
        <v>31.25</v>
      </c>
      <c r="U17" s="74" t="s">
        <v>118</v>
      </c>
      <c r="V17" s="5">
        <v>46.25</v>
      </c>
      <c r="W17" s="106" t="s">
        <v>118</v>
      </c>
      <c r="X17" s="5"/>
      <c r="Y17" s="5"/>
      <c r="Z17" s="5"/>
      <c r="AA17" s="5"/>
      <c r="AB17" s="5"/>
      <c r="AC17" s="6"/>
      <c r="AD17" s="5"/>
      <c r="AE17" s="6"/>
      <c r="AF17" s="5"/>
      <c r="AG17" s="6"/>
      <c r="AH17" s="5"/>
      <c r="AI17" s="6"/>
      <c r="AJ17" s="5"/>
      <c r="AK17" s="6"/>
      <c r="AL17" s="85"/>
      <c r="AM17" s="24"/>
      <c r="AN17" s="24"/>
      <c r="AO17" s="24"/>
      <c r="AP17" s="24"/>
      <c r="AQ17" s="24"/>
      <c r="AR17" s="24"/>
      <c r="AS17" s="24"/>
      <c r="AT17" s="24"/>
      <c r="AU17" s="24"/>
      <c r="AV17" s="24"/>
    </row>
    <row r="18" spans="1:48" s="8" customFormat="1">
      <c r="A18" s="2">
        <v>16</v>
      </c>
      <c r="B18" s="61" t="s">
        <v>68</v>
      </c>
      <c r="C18" s="61" t="s">
        <v>69</v>
      </c>
      <c r="D18" s="79" t="s">
        <v>57</v>
      </c>
      <c r="E18" s="9">
        <v>7</v>
      </c>
      <c r="F18" s="45">
        <f t="shared" si="2"/>
        <v>300.52999999999997</v>
      </c>
      <c r="G18" s="47">
        <f t="shared" si="1"/>
        <v>42.932857142857138</v>
      </c>
      <c r="H18" s="5">
        <v>37.5</v>
      </c>
      <c r="I18" s="5" t="s">
        <v>60</v>
      </c>
      <c r="J18" s="5"/>
      <c r="K18" s="5"/>
      <c r="L18" s="5">
        <v>42.9</v>
      </c>
      <c r="M18" s="5" t="s">
        <v>60</v>
      </c>
      <c r="N18" s="5">
        <v>42.92</v>
      </c>
      <c r="O18" s="106" t="s">
        <v>58</v>
      </c>
      <c r="P18" s="5">
        <v>38.31</v>
      </c>
      <c r="Q18" s="106" t="s">
        <v>58</v>
      </c>
      <c r="R18" s="5">
        <v>39.81</v>
      </c>
      <c r="S18" s="106" t="s">
        <v>58</v>
      </c>
      <c r="T18" s="5">
        <v>59.09</v>
      </c>
      <c r="U18" s="5" t="s">
        <v>51</v>
      </c>
      <c r="V18" s="5">
        <v>40</v>
      </c>
      <c r="W18" s="5" t="s">
        <v>51</v>
      </c>
      <c r="X18" s="5"/>
      <c r="Y18" s="5"/>
      <c r="Z18" s="5"/>
      <c r="AA18" s="5"/>
      <c r="AB18" s="5"/>
      <c r="AC18" s="6"/>
      <c r="AD18" s="5"/>
      <c r="AE18" s="6"/>
      <c r="AF18" s="5"/>
      <c r="AG18" s="6"/>
      <c r="AH18" s="5"/>
      <c r="AI18" s="6"/>
      <c r="AJ18" s="5"/>
      <c r="AK18" s="6"/>
      <c r="AL18" s="85"/>
      <c r="AM18" s="24"/>
      <c r="AN18" s="24"/>
      <c r="AO18" s="24"/>
      <c r="AP18" s="24"/>
      <c r="AQ18" s="24"/>
      <c r="AR18" s="24"/>
      <c r="AS18" s="24"/>
      <c r="AT18" s="24"/>
      <c r="AU18" s="24"/>
      <c r="AV18" s="24"/>
    </row>
    <row r="19" spans="1:48" s="8" customFormat="1">
      <c r="A19" s="2">
        <v>17</v>
      </c>
      <c r="B19" s="61" t="s">
        <v>39</v>
      </c>
      <c r="C19" s="61" t="s">
        <v>66</v>
      </c>
      <c r="D19" s="79" t="s">
        <v>42</v>
      </c>
      <c r="E19" s="24">
        <v>7</v>
      </c>
      <c r="F19" s="45">
        <f t="shared" si="2"/>
        <v>298.19</v>
      </c>
      <c r="G19" s="47">
        <f t="shared" si="1"/>
        <v>42.598571428571425</v>
      </c>
      <c r="H19" s="13">
        <v>51.3</v>
      </c>
      <c r="I19" s="5" t="s">
        <v>44</v>
      </c>
      <c r="J19" s="5">
        <v>44.27</v>
      </c>
      <c r="K19" s="5" t="s">
        <v>41</v>
      </c>
      <c r="L19" s="5">
        <v>55.97</v>
      </c>
      <c r="M19" s="5" t="s">
        <v>43</v>
      </c>
      <c r="N19" s="5">
        <v>49.09</v>
      </c>
      <c r="O19" s="5" t="s">
        <v>44</v>
      </c>
      <c r="P19" s="5" t="s">
        <v>253</v>
      </c>
      <c r="Q19" s="5"/>
      <c r="R19" s="5" t="s">
        <v>253</v>
      </c>
      <c r="S19" s="5"/>
      <c r="T19" s="5">
        <v>53.6</v>
      </c>
      <c r="U19" s="5" t="s">
        <v>27</v>
      </c>
      <c r="V19" s="5">
        <v>43.96</v>
      </c>
      <c r="W19" s="5" t="s">
        <v>67</v>
      </c>
      <c r="X19" s="5"/>
      <c r="Y19" s="5"/>
      <c r="Z19" s="5"/>
      <c r="AA19" s="5"/>
      <c r="AB19" s="5"/>
      <c r="AC19" s="6"/>
      <c r="AD19" s="5"/>
      <c r="AE19" s="6"/>
      <c r="AF19" s="5"/>
      <c r="AG19" s="6"/>
      <c r="AH19" s="5"/>
      <c r="AI19" s="6"/>
      <c r="AJ19" s="6"/>
      <c r="AK19" s="6"/>
      <c r="AL19" s="85"/>
      <c r="AM19" s="24"/>
      <c r="AN19" s="24"/>
      <c r="AO19" s="24"/>
      <c r="AP19" s="24"/>
      <c r="AQ19" s="24"/>
      <c r="AR19" s="24"/>
      <c r="AS19" s="24"/>
      <c r="AT19" s="24"/>
      <c r="AU19" s="24"/>
      <c r="AV19" s="24"/>
    </row>
    <row r="20" spans="1:48" s="8" customFormat="1">
      <c r="A20" s="2">
        <v>18</v>
      </c>
      <c r="B20" s="58" t="s">
        <v>78</v>
      </c>
      <c r="C20" s="58" t="s">
        <v>203</v>
      </c>
      <c r="D20" s="2" t="s">
        <v>82</v>
      </c>
      <c r="E20" s="24">
        <v>5</v>
      </c>
      <c r="F20" s="45">
        <f t="shared" si="2"/>
        <v>288.19</v>
      </c>
      <c r="G20" s="47">
        <f t="shared" si="1"/>
        <v>57.637999999999998</v>
      </c>
      <c r="H20" s="5"/>
      <c r="I20" s="5"/>
      <c r="J20" s="5"/>
      <c r="K20" s="5"/>
      <c r="L20" s="5">
        <v>66.48</v>
      </c>
      <c r="M20" s="5" t="s">
        <v>251</v>
      </c>
      <c r="N20" s="5">
        <v>62.05</v>
      </c>
      <c r="O20" s="106" t="s">
        <v>172</v>
      </c>
      <c r="P20" s="13">
        <v>51.19</v>
      </c>
      <c r="Q20" s="106" t="s">
        <v>172</v>
      </c>
      <c r="R20" s="24" t="s">
        <v>253</v>
      </c>
      <c r="S20" s="24"/>
      <c r="T20" s="13">
        <v>50.76</v>
      </c>
      <c r="U20" s="106" t="s">
        <v>172</v>
      </c>
      <c r="V20" s="13">
        <v>57.71</v>
      </c>
      <c r="W20" s="24" t="s">
        <v>48</v>
      </c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86"/>
      <c r="AM20" s="24"/>
      <c r="AN20" s="24"/>
      <c r="AO20" s="24"/>
      <c r="AP20" s="24"/>
      <c r="AQ20" s="24"/>
      <c r="AR20" s="24"/>
      <c r="AS20" s="24"/>
      <c r="AT20" s="24"/>
      <c r="AU20" s="24"/>
      <c r="AV20" s="24"/>
    </row>
    <row r="21" spans="1:48" s="8" customFormat="1">
      <c r="A21" s="2">
        <v>19</v>
      </c>
      <c r="B21" s="61" t="s">
        <v>124</v>
      </c>
      <c r="C21" s="61" t="s">
        <v>125</v>
      </c>
      <c r="D21" s="79" t="s">
        <v>87</v>
      </c>
      <c r="E21" s="9">
        <v>6</v>
      </c>
      <c r="F21" s="45">
        <f>SUM(H21:AM21)-(J21+0)</f>
        <v>270.67</v>
      </c>
      <c r="G21" s="47">
        <f t="shared" si="1"/>
        <v>45.111666666666672</v>
      </c>
      <c r="H21" s="5">
        <v>51.56</v>
      </c>
      <c r="I21" s="106" t="s">
        <v>50</v>
      </c>
      <c r="J21" s="74">
        <v>47.4</v>
      </c>
      <c r="K21" s="74" t="s">
        <v>50</v>
      </c>
      <c r="L21" s="5">
        <v>47.44</v>
      </c>
      <c r="M21" s="106" t="s">
        <v>50</v>
      </c>
      <c r="N21" s="5">
        <v>46.88</v>
      </c>
      <c r="O21" s="106" t="s">
        <v>50</v>
      </c>
      <c r="P21" s="5"/>
      <c r="Q21" s="5"/>
      <c r="R21" s="5">
        <v>38.659999999999997</v>
      </c>
      <c r="S21" s="106" t="s">
        <v>245</v>
      </c>
      <c r="T21" s="5">
        <v>55.3</v>
      </c>
      <c r="U21" s="106" t="s">
        <v>245</v>
      </c>
      <c r="V21" s="5">
        <v>30.83</v>
      </c>
      <c r="W21" s="106" t="s">
        <v>245</v>
      </c>
      <c r="X21" s="5"/>
      <c r="Y21" s="5"/>
      <c r="Z21" s="5"/>
      <c r="AA21" s="5"/>
      <c r="AB21" s="5"/>
      <c r="AC21" s="6"/>
      <c r="AD21" s="5"/>
      <c r="AE21" s="6"/>
      <c r="AF21" s="5"/>
      <c r="AG21" s="6"/>
      <c r="AH21" s="5"/>
      <c r="AI21" s="6"/>
      <c r="AJ21" s="5"/>
      <c r="AK21" s="6"/>
      <c r="AL21" s="85"/>
      <c r="AM21" s="24"/>
      <c r="AN21" s="24"/>
      <c r="AO21" s="24"/>
      <c r="AP21" s="24"/>
      <c r="AQ21" s="24"/>
      <c r="AR21" s="24"/>
      <c r="AS21" s="24"/>
      <c r="AT21" s="24"/>
      <c r="AU21" s="24"/>
      <c r="AV21" s="24"/>
    </row>
    <row r="22" spans="1:48" s="8" customFormat="1">
      <c r="A22" s="2">
        <v>20</v>
      </c>
      <c r="B22" s="61" t="s">
        <v>80</v>
      </c>
      <c r="C22" s="61" t="s">
        <v>81</v>
      </c>
      <c r="D22" s="79" t="s">
        <v>48</v>
      </c>
      <c r="E22" s="9">
        <v>5</v>
      </c>
      <c r="F22" s="45">
        <f>SUM(H22:AM22)-(0+0)</f>
        <v>263.65999999999997</v>
      </c>
      <c r="G22" s="47">
        <f t="shared" si="1"/>
        <v>52.731999999999992</v>
      </c>
      <c r="H22" s="5">
        <v>48.96</v>
      </c>
      <c r="I22" s="5" t="s">
        <v>83</v>
      </c>
      <c r="J22" s="5">
        <v>55.47</v>
      </c>
      <c r="K22" s="5" t="s">
        <v>83</v>
      </c>
      <c r="L22" s="5"/>
      <c r="M22" s="5"/>
      <c r="N22" s="5" t="s">
        <v>253</v>
      </c>
      <c r="O22" s="5"/>
      <c r="P22" s="5">
        <v>47.73</v>
      </c>
      <c r="Q22" s="5" t="s">
        <v>37</v>
      </c>
      <c r="R22" s="5" t="s">
        <v>253</v>
      </c>
      <c r="S22" s="5"/>
      <c r="T22" s="5">
        <v>53.79</v>
      </c>
      <c r="U22" s="5" t="s">
        <v>173</v>
      </c>
      <c r="V22" s="5">
        <v>57.71</v>
      </c>
      <c r="W22" s="5" t="s">
        <v>82</v>
      </c>
      <c r="X22" s="5"/>
      <c r="Y22" s="5"/>
      <c r="Z22" s="5"/>
      <c r="AA22" s="5"/>
      <c r="AB22" s="5"/>
      <c r="AC22" s="6"/>
      <c r="AD22" s="5"/>
      <c r="AE22" s="6"/>
      <c r="AF22" s="5"/>
      <c r="AG22" s="6"/>
      <c r="AH22" s="5"/>
      <c r="AI22" s="6"/>
      <c r="AJ22" s="5"/>
      <c r="AK22" s="6"/>
      <c r="AL22" s="85"/>
      <c r="AM22" s="24"/>
      <c r="AN22" s="24"/>
      <c r="AO22" s="24"/>
      <c r="AP22" s="24"/>
      <c r="AQ22" s="24"/>
      <c r="AR22" s="24"/>
      <c r="AS22" s="24"/>
      <c r="AT22" s="24"/>
      <c r="AU22" s="24"/>
      <c r="AV22" s="24"/>
    </row>
    <row r="23" spans="1:48" s="8" customFormat="1">
      <c r="A23" s="2">
        <v>21</v>
      </c>
      <c r="B23" s="61" t="s">
        <v>84</v>
      </c>
      <c r="C23" s="61" t="s">
        <v>85</v>
      </c>
      <c r="D23" s="79" t="s">
        <v>60</v>
      </c>
      <c r="E23" s="9">
        <v>6</v>
      </c>
      <c r="F23" s="45">
        <f>SUM(H23:AM23)-(0+0)</f>
        <v>261.01</v>
      </c>
      <c r="G23" s="47">
        <f t="shared" si="1"/>
        <v>43.501666666666665</v>
      </c>
      <c r="H23" s="5">
        <v>37.5</v>
      </c>
      <c r="I23" s="5" t="s">
        <v>57</v>
      </c>
      <c r="J23" s="5"/>
      <c r="K23" s="5"/>
      <c r="L23" s="5">
        <v>42.9</v>
      </c>
      <c r="M23" s="5" t="s">
        <v>57</v>
      </c>
      <c r="N23" s="5">
        <v>43.41</v>
      </c>
      <c r="O23" s="5" t="s">
        <v>88</v>
      </c>
      <c r="P23" s="5" t="s">
        <v>253</v>
      </c>
      <c r="Q23" s="5"/>
      <c r="R23" s="5">
        <v>50.51</v>
      </c>
      <c r="S23" s="5" t="s">
        <v>88</v>
      </c>
      <c r="T23" s="5">
        <v>47.73</v>
      </c>
      <c r="U23" s="5" t="s">
        <v>58</v>
      </c>
      <c r="V23" s="5">
        <v>38.96</v>
      </c>
      <c r="W23" s="5" t="s">
        <v>58</v>
      </c>
      <c r="X23" s="5"/>
      <c r="Y23" s="5"/>
      <c r="Z23" s="5"/>
      <c r="AA23" s="5"/>
      <c r="AB23" s="5"/>
      <c r="AC23" s="6"/>
      <c r="AD23" s="5"/>
      <c r="AE23" s="6"/>
      <c r="AF23" s="5"/>
      <c r="AG23" s="6"/>
      <c r="AH23" s="5"/>
      <c r="AI23" s="6"/>
      <c r="AJ23" s="5"/>
      <c r="AK23" s="6"/>
      <c r="AL23" s="85"/>
      <c r="AM23" s="24"/>
      <c r="AN23" s="24"/>
      <c r="AO23" s="24"/>
      <c r="AP23" s="24"/>
      <c r="AQ23" s="24"/>
      <c r="AR23" s="24"/>
      <c r="AS23" s="24"/>
      <c r="AT23" s="24"/>
      <c r="AU23" s="24"/>
      <c r="AV23" s="24"/>
    </row>
    <row r="24" spans="1:48" s="8" customFormat="1">
      <c r="A24" s="2">
        <v>22</v>
      </c>
      <c r="B24" s="61" t="s">
        <v>78</v>
      </c>
      <c r="C24" s="61" t="s">
        <v>79</v>
      </c>
      <c r="D24" s="79" t="s">
        <v>51</v>
      </c>
      <c r="E24" s="9">
        <v>5</v>
      </c>
      <c r="F24" s="45">
        <f>SUM(H24:AM24)-(N24+0)</f>
        <v>253.45000000000005</v>
      </c>
      <c r="G24" s="47">
        <f t="shared" si="1"/>
        <v>50.690000000000012</v>
      </c>
      <c r="H24" s="5">
        <v>52.6</v>
      </c>
      <c r="I24" s="5" t="s">
        <v>55</v>
      </c>
      <c r="J24" s="5"/>
      <c r="K24" s="5"/>
      <c r="L24" s="5">
        <v>45.45</v>
      </c>
      <c r="M24" s="5" t="s">
        <v>55</v>
      </c>
      <c r="N24" s="74">
        <v>40</v>
      </c>
      <c r="O24" s="74" t="s">
        <v>55</v>
      </c>
      <c r="P24" s="5"/>
      <c r="Q24" s="5"/>
      <c r="R24" s="5">
        <v>56.31</v>
      </c>
      <c r="S24" s="5" t="s">
        <v>55</v>
      </c>
      <c r="T24" s="5">
        <v>59.09</v>
      </c>
      <c r="U24" s="5" t="s">
        <v>57</v>
      </c>
      <c r="V24" s="5">
        <v>40</v>
      </c>
      <c r="W24" s="5" t="s">
        <v>57</v>
      </c>
      <c r="X24" s="5"/>
      <c r="Y24" s="5"/>
      <c r="Z24" s="5"/>
      <c r="AA24" s="5"/>
      <c r="AB24" s="5"/>
      <c r="AC24" s="6"/>
      <c r="AD24" s="5"/>
      <c r="AE24" s="6"/>
      <c r="AF24" s="5"/>
      <c r="AG24" s="6"/>
      <c r="AH24" s="5"/>
      <c r="AI24" s="6"/>
      <c r="AJ24" s="5"/>
      <c r="AK24" s="6"/>
      <c r="AL24" s="85"/>
      <c r="AM24" s="24"/>
      <c r="AN24" s="24"/>
      <c r="AO24" s="24"/>
      <c r="AP24" s="24"/>
      <c r="AQ24" s="24"/>
      <c r="AR24" s="24"/>
      <c r="AS24" s="24"/>
      <c r="AT24" s="24"/>
      <c r="AU24" s="24"/>
      <c r="AV24" s="24"/>
    </row>
    <row r="25" spans="1:48" s="8" customFormat="1">
      <c r="A25" s="2">
        <v>23</v>
      </c>
      <c r="B25" s="61" t="s">
        <v>73</v>
      </c>
      <c r="C25" s="61" t="s">
        <v>74</v>
      </c>
      <c r="D25" s="79" t="s">
        <v>37</v>
      </c>
      <c r="E25" s="9">
        <v>5</v>
      </c>
      <c r="F25" s="45">
        <f>SUM(H25:AM25)-(0+0)</f>
        <v>243.73</v>
      </c>
      <c r="G25" s="47">
        <f t="shared" si="1"/>
        <v>48.745999999999995</v>
      </c>
      <c r="H25" s="5">
        <v>56.77</v>
      </c>
      <c r="I25" s="5" t="s">
        <v>76</v>
      </c>
      <c r="J25" s="5">
        <v>46.88</v>
      </c>
      <c r="K25" s="5" t="s">
        <v>76</v>
      </c>
      <c r="L25" s="5">
        <v>46.09</v>
      </c>
      <c r="M25" s="5" t="s">
        <v>239</v>
      </c>
      <c r="N25" s="5" t="s">
        <v>253</v>
      </c>
      <c r="O25" s="5"/>
      <c r="P25" s="16">
        <v>47.73</v>
      </c>
      <c r="Q25" s="16" t="s">
        <v>48</v>
      </c>
      <c r="R25" s="5" t="s">
        <v>253</v>
      </c>
      <c r="S25" s="5"/>
      <c r="T25" s="5">
        <v>46.26</v>
      </c>
      <c r="U25" s="5" t="s">
        <v>289</v>
      </c>
      <c r="V25" s="5" t="s">
        <v>253</v>
      </c>
      <c r="W25" s="5"/>
      <c r="X25" s="5"/>
      <c r="Y25" s="5"/>
      <c r="Z25" s="5"/>
      <c r="AA25" s="5"/>
      <c r="AB25" s="5"/>
      <c r="AC25" s="6"/>
      <c r="AD25" s="5"/>
      <c r="AE25" s="6"/>
      <c r="AF25" s="5"/>
      <c r="AG25" s="6"/>
      <c r="AH25" s="5"/>
      <c r="AI25" s="6"/>
      <c r="AJ25" s="5"/>
      <c r="AK25" s="6"/>
      <c r="AL25" s="85"/>
      <c r="AM25" s="24"/>
      <c r="AN25" s="24"/>
      <c r="AO25" s="24"/>
      <c r="AP25" s="24"/>
      <c r="AQ25" s="24"/>
      <c r="AR25" s="24"/>
      <c r="AS25" s="24"/>
      <c r="AT25" s="24"/>
      <c r="AU25" s="24"/>
      <c r="AV25" s="24"/>
    </row>
    <row r="26" spans="1:48" s="8" customFormat="1">
      <c r="A26" s="2">
        <v>24</v>
      </c>
      <c r="B26" s="61" t="s">
        <v>119</v>
      </c>
      <c r="C26" s="61" t="s">
        <v>36</v>
      </c>
      <c r="D26" s="79" t="s">
        <v>21</v>
      </c>
      <c r="E26" s="9">
        <v>4</v>
      </c>
      <c r="F26" s="45">
        <f>SUM(H26:AM26)-(0+0)</f>
        <v>239.75</v>
      </c>
      <c r="G26" s="47">
        <f t="shared" si="1"/>
        <v>59.9375</v>
      </c>
      <c r="H26" s="5">
        <v>60.42</v>
      </c>
      <c r="I26" s="5" t="s">
        <v>13</v>
      </c>
      <c r="J26" s="5"/>
      <c r="K26" s="5"/>
      <c r="L26" s="5"/>
      <c r="M26" s="5"/>
      <c r="N26" s="5">
        <v>63.54</v>
      </c>
      <c r="O26" s="5" t="s">
        <v>16</v>
      </c>
      <c r="P26" s="5" t="s">
        <v>253</v>
      </c>
      <c r="Q26" s="5"/>
      <c r="R26" s="5" t="s">
        <v>253</v>
      </c>
      <c r="S26" s="5"/>
      <c r="T26" s="5">
        <v>54.96</v>
      </c>
      <c r="U26" s="5" t="s">
        <v>16</v>
      </c>
      <c r="V26" s="5">
        <v>60.83</v>
      </c>
      <c r="W26" s="5" t="s">
        <v>13</v>
      </c>
      <c r="X26" s="5"/>
      <c r="Y26" s="5"/>
      <c r="Z26" s="5"/>
      <c r="AA26" s="5"/>
      <c r="AB26" s="5"/>
      <c r="AC26" s="6"/>
      <c r="AD26" s="5"/>
      <c r="AE26" s="6"/>
      <c r="AF26" s="5"/>
      <c r="AG26" s="6"/>
      <c r="AH26" s="5"/>
      <c r="AI26" s="6"/>
      <c r="AJ26" s="5"/>
      <c r="AK26" s="6"/>
      <c r="AL26" s="86"/>
      <c r="AM26" s="24"/>
      <c r="AN26" s="24"/>
      <c r="AO26" s="24"/>
      <c r="AP26" s="24"/>
      <c r="AQ26" s="24"/>
      <c r="AR26" s="24"/>
      <c r="AS26" s="24"/>
      <c r="AT26" s="24"/>
      <c r="AU26" s="24"/>
      <c r="AV26" s="24"/>
    </row>
    <row r="27" spans="1:48" s="8" customFormat="1">
      <c r="A27" s="2">
        <v>25</v>
      </c>
      <c r="B27" s="61" t="s">
        <v>105</v>
      </c>
      <c r="C27" s="61" t="s">
        <v>174</v>
      </c>
      <c r="D27" s="79" t="s">
        <v>173</v>
      </c>
      <c r="E27" s="9">
        <v>4</v>
      </c>
      <c r="F27" s="45">
        <f>SUM(H27:AM27)-(H27+0)</f>
        <v>238.99</v>
      </c>
      <c r="G27" s="47">
        <f t="shared" si="1"/>
        <v>59.747500000000002</v>
      </c>
      <c r="H27" s="74">
        <v>58.07</v>
      </c>
      <c r="I27" s="74" t="s">
        <v>172</v>
      </c>
      <c r="J27" s="5">
        <v>65.06</v>
      </c>
      <c r="K27" s="106" t="s">
        <v>172</v>
      </c>
      <c r="L27" s="5">
        <v>60.42</v>
      </c>
      <c r="M27" s="106" t="s">
        <v>172</v>
      </c>
      <c r="N27" s="5" t="s">
        <v>253</v>
      </c>
      <c r="O27" s="5"/>
      <c r="P27" s="5"/>
      <c r="Q27" s="5"/>
      <c r="R27" s="5">
        <v>59.72</v>
      </c>
      <c r="S27" s="106" t="s">
        <v>172</v>
      </c>
      <c r="T27" s="5">
        <v>53.79</v>
      </c>
      <c r="U27" s="5" t="s">
        <v>48</v>
      </c>
      <c r="V27" s="5" t="s">
        <v>253</v>
      </c>
      <c r="W27" s="5"/>
      <c r="X27" s="5"/>
      <c r="Y27" s="5"/>
      <c r="Z27" s="5"/>
      <c r="AA27" s="5"/>
      <c r="AB27" s="5"/>
      <c r="AC27" s="6"/>
      <c r="AD27" s="5"/>
      <c r="AE27" s="6"/>
      <c r="AF27" s="5"/>
      <c r="AG27" s="6"/>
      <c r="AH27" s="5"/>
      <c r="AI27" s="6"/>
      <c r="AJ27" s="5"/>
      <c r="AK27" s="6"/>
      <c r="AL27" s="85"/>
      <c r="AM27" s="24"/>
      <c r="AN27" s="24"/>
      <c r="AO27" s="24"/>
      <c r="AP27" s="24"/>
      <c r="AQ27" s="24"/>
      <c r="AR27" s="24"/>
      <c r="AS27" s="24"/>
      <c r="AT27" s="24"/>
      <c r="AU27" s="24"/>
      <c r="AV27" s="24"/>
    </row>
    <row r="28" spans="1:48" s="8" customFormat="1">
      <c r="A28" s="2">
        <v>26</v>
      </c>
      <c r="B28" s="61" t="s">
        <v>112</v>
      </c>
      <c r="C28" s="61" t="s">
        <v>74</v>
      </c>
      <c r="D28" s="79" t="s">
        <v>27</v>
      </c>
      <c r="E28" s="9">
        <v>4</v>
      </c>
      <c r="F28" s="45">
        <f>SUM(H28:AM28)-(0+0)</f>
        <v>237.15</v>
      </c>
      <c r="G28" s="47">
        <f t="shared" si="1"/>
        <v>59.287500000000001</v>
      </c>
      <c r="H28" s="5">
        <v>55.99</v>
      </c>
      <c r="I28" s="106" t="s">
        <v>16</v>
      </c>
      <c r="J28" s="5"/>
      <c r="K28" s="5"/>
      <c r="L28" s="5">
        <v>61.93</v>
      </c>
      <c r="M28" s="106" t="s">
        <v>16</v>
      </c>
      <c r="N28" s="5" t="s">
        <v>253</v>
      </c>
      <c r="O28" s="5"/>
      <c r="P28" s="5"/>
      <c r="Q28" s="5"/>
      <c r="R28" s="5" t="s">
        <v>253</v>
      </c>
      <c r="S28" s="5"/>
      <c r="T28" s="5">
        <v>53.6</v>
      </c>
      <c r="U28" s="5" t="s">
        <v>42</v>
      </c>
      <c r="V28" s="5">
        <v>65.63</v>
      </c>
      <c r="W28" s="106" t="s">
        <v>16</v>
      </c>
      <c r="X28" s="5"/>
      <c r="Y28" s="5"/>
      <c r="Z28" s="5"/>
      <c r="AA28" s="5"/>
      <c r="AB28" s="5"/>
      <c r="AC28" s="6"/>
      <c r="AD28" s="5"/>
      <c r="AE28" s="6"/>
      <c r="AF28" s="5"/>
      <c r="AG28" s="6"/>
      <c r="AH28" s="5"/>
      <c r="AI28" s="6"/>
      <c r="AJ28" s="5"/>
      <c r="AK28" s="6"/>
      <c r="AL28" s="85"/>
      <c r="AM28" s="24"/>
      <c r="AN28" s="24"/>
      <c r="AO28" s="24"/>
      <c r="AP28" s="24"/>
      <c r="AQ28" s="24"/>
      <c r="AR28" s="24"/>
      <c r="AS28" s="24"/>
      <c r="AT28" s="24"/>
      <c r="AU28" s="24"/>
      <c r="AV28" s="24"/>
    </row>
    <row r="29" spans="1:48" s="8" customFormat="1">
      <c r="A29" s="2">
        <v>27</v>
      </c>
      <c r="B29" s="61" t="s">
        <v>98</v>
      </c>
      <c r="C29" s="61" t="s">
        <v>99</v>
      </c>
      <c r="D29" s="79" t="s">
        <v>50</v>
      </c>
      <c r="E29" s="9">
        <v>5</v>
      </c>
      <c r="F29" s="45">
        <f>SUM(H29:AM29)-(J29+0)</f>
        <v>235.73999999999998</v>
      </c>
      <c r="G29" s="47">
        <f t="shared" si="1"/>
        <v>47.147999999999996</v>
      </c>
      <c r="H29" s="5">
        <v>51.56</v>
      </c>
      <c r="I29" s="106" t="s">
        <v>87</v>
      </c>
      <c r="J29" s="74">
        <v>47.4</v>
      </c>
      <c r="K29" s="74" t="s">
        <v>87</v>
      </c>
      <c r="L29" s="5">
        <v>47.44</v>
      </c>
      <c r="M29" s="106" t="s">
        <v>87</v>
      </c>
      <c r="N29" s="5">
        <v>46.88</v>
      </c>
      <c r="O29" s="106" t="s">
        <v>87</v>
      </c>
      <c r="P29" s="5"/>
      <c r="Q29" s="5"/>
      <c r="R29" s="5">
        <v>47.98</v>
      </c>
      <c r="S29" s="5" t="s">
        <v>248</v>
      </c>
      <c r="T29" s="5" t="s">
        <v>253</v>
      </c>
      <c r="U29" s="5"/>
      <c r="V29" s="5">
        <v>41.88</v>
      </c>
      <c r="W29" s="5" t="s">
        <v>248</v>
      </c>
      <c r="X29" s="5"/>
      <c r="Y29" s="5"/>
      <c r="Z29" s="5"/>
      <c r="AA29" s="5"/>
      <c r="AB29" s="5"/>
      <c r="AC29" s="6"/>
      <c r="AD29" s="5"/>
      <c r="AE29" s="6"/>
      <c r="AF29" s="5"/>
      <c r="AG29" s="6"/>
      <c r="AH29" s="5"/>
      <c r="AI29" s="6"/>
      <c r="AJ29" s="5"/>
      <c r="AK29" s="6"/>
      <c r="AL29" s="85"/>
      <c r="AM29" s="24"/>
      <c r="AN29" s="24"/>
      <c r="AO29" s="24"/>
      <c r="AP29" s="24"/>
      <c r="AQ29" s="24"/>
      <c r="AR29" s="24"/>
      <c r="AS29" s="24"/>
      <c r="AT29" s="24"/>
      <c r="AU29" s="24"/>
      <c r="AV29" s="24"/>
    </row>
    <row r="30" spans="1:48" s="8" customFormat="1">
      <c r="A30" s="2">
        <v>28</v>
      </c>
      <c r="B30" s="61" t="s">
        <v>100</v>
      </c>
      <c r="C30" s="61" t="s">
        <v>101</v>
      </c>
      <c r="D30" s="79" t="s">
        <v>59</v>
      </c>
      <c r="E30" s="9">
        <v>5</v>
      </c>
      <c r="F30" s="45">
        <f>SUM(H30:AM30)-(0+0)</f>
        <v>223.94</v>
      </c>
      <c r="G30" s="47">
        <f t="shared" si="1"/>
        <v>44.787999999999997</v>
      </c>
      <c r="H30" s="5">
        <v>41.93</v>
      </c>
      <c r="I30" s="5" t="s">
        <v>108</v>
      </c>
      <c r="J30" s="5">
        <v>43.23</v>
      </c>
      <c r="K30" s="5" t="s">
        <v>108</v>
      </c>
      <c r="L30" s="5">
        <v>34.380000000000003</v>
      </c>
      <c r="M30" s="5" t="s">
        <v>108</v>
      </c>
      <c r="N30" s="5" t="s">
        <v>253</v>
      </c>
      <c r="O30" s="5"/>
      <c r="P30" s="5"/>
      <c r="Q30" s="5"/>
      <c r="R30" s="5" t="s">
        <v>253</v>
      </c>
      <c r="S30" s="5"/>
      <c r="T30" s="5">
        <v>46.69</v>
      </c>
      <c r="U30" s="5" t="s">
        <v>290</v>
      </c>
      <c r="V30" s="5">
        <v>57.71</v>
      </c>
      <c r="W30" s="5" t="s">
        <v>18</v>
      </c>
      <c r="X30" s="5"/>
      <c r="Y30" s="5"/>
      <c r="Z30" s="5"/>
      <c r="AA30" s="5"/>
      <c r="AB30" s="5"/>
      <c r="AC30" s="6"/>
      <c r="AD30" s="5"/>
      <c r="AE30" s="6"/>
      <c r="AF30" s="5"/>
      <c r="AG30" s="6"/>
      <c r="AH30" s="5"/>
      <c r="AI30" s="6"/>
      <c r="AJ30" s="5"/>
      <c r="AK30" s="6"/>
      <c r="AL30" s="85"/>
      <c r="AM30" s="24"/>
      <c r="AN30" s="24"/>
      <c r="AO30" s="24"/>
      <c r="AP30" s="24"/>
      <c r="AQ30" s="24"/>
      <c r="AR30" s="24"/>
      <c r="AS30" s="24"/>
      <c r="AT30" s="24"/>
      <c r="AU30" s="24"/>
      <c r="AV30" s="24"/>
    </row>
    <row r="31" spans="1:48" s="8" customFormat="1">
      <c r="A31" s="2">
        <v>29</v>
      </c>
      <c r="B31" s="49" t="s">
        <v>246</v>
      </c>
      <c r="C31" s="49" t="s">
        <v>247</v>
      </c>
      <c r="D31" s="24" t="s">
        <v>248</v>
      </c>
      <c r="E31" s="24">
        <v>5</v>
      </c>
      <c r="F31" s="45">
        <f>SUM(H31:AM31)-(0+0)</f>
        <v>221.01999999999998</v>
      </c>
      <c r="G31" s="47">
        <f t="shared" si="1"/>
        <v>44.203999999999994</v>
      </c>
      <c r="H31" s="13">
        <v>46.61</v>
      </c>
      <c r="I31" s="24" t="s">
        <v>245</v>
      </c>
      <c r="J31" s="24"/>
      <c r="K31" s="24"/>
      <c r="L31" s="24">
        <v>49.22</v>
      </c>
      <c r="M31" s="24" t="s">
        <v>245</v>
      </c>
      <c r="N31" s="13" t="s">
        <v>253</v>
      </c>
      <c r="O31" s="24"/>
      <c r="P31" s="5"/>
      <c r="Q31" s="5"/>
      <c r="R31" s="5">
        <v>47.98</v>
      </c>
      <c r="S31" s="5" t="s">
        <v>50</v>
      </c>
      <c r="T31" s="5">
        <v>35.33</v>
      </c>
      <c r="U31" s="5" t="s">
        <v>55</v>
      </c>
      <c r="V31" s="5">
        <v>41.88</v>
      </c>
      <c r="W31" s="5" t="s">
        <v>50</v>
      </c>
      <c r="X31" s="5"/>
      <c r="Y31" s="5"/>
      <c r="Z31" s="5"/>
      <c r="AA31" s="5"/>
      <c r="AB31" s="5"/>
      <c r="AC31" s="6"/>
      <c r="AD31" s="5"/>
      <c r="AE31" s="6"/>
      <c r="AF31" s="5"/>
      <c r="AG31" s="6"/>
      <c r="AH31" s="5"/>
      <c r="AI31" s="6"/>
      <c r="AJ31" s="5"/>
      <c r="AK31" s="6"/>
      <c r="AL31" s="86"/>
      <c r="AM31" s="24"/>
      <c r="AN31" s="24"/>
      <c r="AO31" s="24"/>
      <c r="AP31" s="24"/>
      <c r="AQ31" s="24"/>
      <c r="AR31" s="24"/>
      <c r="AS31" s="24"/>
      <c r="AT31" s="24"/>
      <c r="AU31" s="24"/>
      <c r="AV31" s="24"/>
    </row>
    <row r="32" spans="1:48" s="8" customFormat="1">
      <c r="A32" s="2">
        <v>30</v>
      </c>
      <c r="B32" s="49" t="s">
        <v>243</v>
      </c>
      <c r="C32" s="49" t="s">
        <v>244</v>
      </c>
      <c r="D32" s="24" t="s">
        <v>245</v>
      </c>
      <c r="E32" s="9">
        <v>5</v>
      </c>
      <c r="F32" s="45">
        <f>SUM(H32:AM32)-(0+0)</f>
        <v>220.59000000000003</v>
      </c>
      <c r="G32" s="47">
        <f t="shared" si="1"/>
        <v>44.118000000000009</v>
      </c>
      <c r="H32" s="13">
        <v>46.61</v>
      </c>
      <c r="I32" s="24" t="s">
        <v>248</v>
      </c>
      <c r="J32" s="24"/>
      <c r="K32" s="24"/>
      <c r="L32" s="24">
        <v>49.22</v>
      </c>
      <c r="M32" s="24" t="s">
        <v>248</v>
      </c>
      <c r="N32" s="13" t="s">
        <v>253</v>
      </c>
      <c r="O32" s="24"/>
      <c r="P32" s="5"/>
      <c r="Q32" s="5"/>
      <c r="R32" s="5">
        <v>38.659999999999997</v>
      </c>
      <c r="S32" s="106" t="s">
        <v>87</v>
      </c>
      <c r="T32" s="5">
        <v>55.3</v>
      </c>
      <c r="U32" s="106" t="s">
        <v>87</v>
      </c>
      <c r="V32" s="5">
        <v>30.8</v>
      </c>
      <c r="W32" s="106" t="s">
        <v>87</v>
      </c>
      <c r="X32" s="5"/>
      <c r="Y32" s="5"/>
      <c r="Z32" s="5"/>
      <c r="AA32" s="5"/>
      <c r="AB32" s="5"/>
      <c r="AC32" s="6"/>
      <c r="AD32" s="5"/>
      <c r="AE32" s="6"/>
      <c r="AF32" s="5"/>
      <c r="AG32" s="6"/>
      <c r="AH32" s="5"/>
      <c r="AI32" s="6"/>
      <c r="AJ32" s="5"/>
      <c r="AK32" s="6"/>
      <c r="AL32" s="86"/>
      <c r="AM32" s="24"/>
      <c r="AN32" s="24"/>
      <c r="AO32" s="24"/>
      <c r="AP32" s="24"/>
      <c r="AQ32" s="24"/>
      <c r="AR32" s="24"/>
      <c r="AS32" s="24"/>
      <c r="AT32" s="24"/>
      <c r="AU32" s="24"/>
      <c r="AV32" s="24"/>
    </row>
    <row r="33" spans="1:48" s="8" customFormat="1">
      <c r="A33" s="2">
        <v>31</v>
      </c>
      <c r="B33" s="61" t="s">
        <v>80</v>
      </c>
      <c r="C33" s="61" t="s">
        <v>174</v>
      </c>
      <c r="D33" s="79" t="s">
        <v>180</v>
      </c>
      <c r="E33" s="9">
        <v>4</v>
      </c>
      <c r="F33" s="45">
        <f>SUM(H33:AM33)-(N33+T33)</f>
        <v>211.23999999999995</v>
      </c>
      <c r="G33" s="47">
        <f t="shared" si="1"/>
        <v>52.809999999999988</v>
      </c>
      <c r="H33" s="12">
        <v>49.74</v>
      </c>
      <c r="I33" s="12" t="s">
        <v>181</v>
      </c>
      <c r="J33" s="12">
        <v>57.39</v>
      </c>
      <c r="K33" s="12" t="s">
        <v>181</v>
      </c>
      <c r="L33" s="4"/>
      <c r="M33" s="4"/>
      <c r="N33" s="74">
        <v>36.14</v>
      </c>
      <c r="O33" s="98" t="s">
        <v>181</v>
      </c>
      <c r="P33" s="13">
        <v>50.32</v>
      </c>
      <c r="Q33" s="24" t="s">
        <v>44</v>
      </c>
      <c r="R33" s="24">
        <v>53.79</v>
      </c>
      <c r="S33" s="24" t="s">
        <v>181</v>
      </c>
      <c r="T33" s="76">
        <v>46.97</v>
      </c>
      <c r="U33" s="75" t="s">
        <v>181</v>
      </c>
      <c r="V33" s="24" t="s">
        <v>253</v>
      </c>
      <c r="W33" s="24"/>
      <c r="X33" s="13"/>
      <c r="Y33" s="24"/>
      <c r="Z33" s="13"/>
      <c r="AA33" s="24"/>
      <c r="AB33" s="24"/>
      <c r="AC33" s="24"/>
      <c r="AD33" s="13"/>
      <c r="AE33" s="24"/>
      <c r="AF33" s="13"/>
      <c r="AG33" s="24"/>
      <c r="AH33" s="13"/>
      <c r="AI33" s="24"/>
      <c r="AJ33" s="13"/>
      <c r="AK33" s="24"/>
      <c r="AL33" s="85"/>
      <c r="AM33" s="24"/>
      <c r="AN33" s="24"/>
      <c r="AO33" s="24"/>
      <c r="AP33" s="24"/>
      <c r="AQ33" s="24"/>
      <c r="AR33" s="24"/>
      <c r="AS33" s="24"/>
      <c r="AT33" s="24"/>
      <c r="AU33" s="24"/>
      <c r="AV33" s="24"/>
    </row>
    <row r="34" spans="1:48" s="8" customFormat="1">
      <c r="A34" s="2">
        <v>32</v>
      </c>
      <c r="B34" s="61" t="s">
        <v>145</v>
      </c>
      <c r="C34" s="61" t="s">
        <v>146</v>
      </c>
      <c r="D34" s="79" t="s">
        <v>117</v>
      </c>
      <c r="E34" s="24">
        <v>5</v>
      </c>
      <c r="F34" s="45">
        <f>SUM(H34:AM34)-(R34+0)</f>
        <v>207.56</v>
      </c>
      <c r="G34" s="47">
        <f t="shared" si="1"/>
        <v>41.512</v>
      </c>
      <c r="H34" s="5"/>
      <c r="I34" s="5"/>
      <c r="J34" s="5">
        <v>44.6</v>
      </c>
      <c r="K34" s="5" t="s">
        <v>116</v>
      </c>
      <c r="L34" s="5">
        <v>42.9</v>
      </c>
      <c r="M34" s="5" t="s">
        <v>116</v>
      </c>
      <c r="N34" s="5">
        <v>36.46</v>
      </c>
      <c r="O34" s="5" t="s">
        <v>255</v>
      </c>
      <c r="P34" s="13">
        <v>41.37</v>
      </c>
      <c r="Q34" s="24" t="s">
        <v>255</v>
      </c>
      <c r="R34" s="76">
        <v>35.880000000000003</v>
      </c>
      <c r="S34" s="75" t="s">
        <v>255</v>
      </c>
      <c r="T34" s="13">
        <v>42.23</v>
      </c>
      <c r="U34" s="24" t="s">
        <v>255</v>
      </c>
      <c r="V34" s="24" t="s">
        <v>253</v>
      </c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86"/>
      <c r="AM34" s="24"/>
      <c r="AN34" s="24"/>
      <c r="AO34" s="24"/>
      <c r="AP34" s="24"/>
      <c r="AQ34" s="24"/>
      <c r="AR34" s="24"/>
      <c r="AS34" s="24"/>
      <c r="AT34" s="24"/>
      <c r="AU34" s="24"/>
      <c r="AV34" s="24"/>
    </row>
    <row r="35" spans="1:48">
      <c r="A35" s="2">
        <v>37</v>
      </c>
      <c r="B35" s="49" t="s">
        <v>226</v>
      </c>
      <c r="C35" s="49" t="s">
        <v>154</v>
      </c>
      <c r="D35" s="24" t="s">
        <v>239</v>
      </c>
      <c r="E35" s="24">
        <v>4</v>
      </c>
      <c r="F35" s="45">
        <f>SUM(H35:AM35)-(J35+N35+R35)</f>
        <v>195.48</v>
      </c>
      <c r="G35" s="47">
        <f t="shared" ref="G35:G66" si="3">F35/E35</f>
        <v>48.87</v>
      </c>
      <c r="H35" s="13">
        <v>54.69</v>
      </c>
      <c r="I35" s="24" t="s">
        <v>91</v>
      </c>
      <c r="J35" s="76">
        <v>39.58</v>
      </c>
      <c r="K35" s="75" t="s">
        <v>91</v>
      </c>
      <c r="L35" s="13">
        <v>46.09</v>
      </c>
      <c r="M35" s="24" t="s">
        <v>37</v>
      </c>
      <c r="N35" s="76">
        <v>36.04</v>
      </c>
      <c r="O35" s="75" t="s">
        <v>91</v>
      </c>
      <c r="P35" s="5">
        <v>50</v>
      </c>
      <c r="Q35" s="5" t="s">
        <v>91</v>
      </c>
      <c r="R35" s="74">
        <v>38.659999999999997</v>
      </c>
      <c r="S35" s="74" t="s">
        <v>91</v>
      </c>
      <c r="T35" s="5">
        <v>44.7</v>
      </c>
      <c r="U35" s="5" t="s">
        <v>91</v>
      </c>
      <c r="V35" s="5" t="s">
        <v>253</v>
      </c>
      <c r="W35" s="5"/>
      <c r="X35" s="5"/>
      <c r="Y35" s="5"/>
      <c r="Z35" s="5"/>
      <c r="AA35" s="5"/>
      <c r="AB35" s="5"/>
      <c r="AC35" s="6"/>
      <c r="AD35" s="5"/>
      <c r="AE35" s="6"/>
      <c r="AF35" s="5"/>
      <c r="AG35" s="6"/>
      <c r="AH35" s="5"/>
      <c r="AI35" s="6"/>
      <c r="AJ35" s="5"/>
      <c r="AK35" s="6"/>
      <c r="AL35" s="87"/>
      <c r="AM35" s="88"/>
      <c r="AN35" s="88"/>
      <c r="AO35" s="88"/>
      <c r="AP35" s="88"/>
      <c r="AQ35" s="88"/>
      <c r="AR35" s="88"/>
      <c r="AS35" s="88"/>
      <c r="AT35" s="88"/>
      <c r="AU35" s="88"/>
      <c r="AV35" s="88"/>
    </row>
    <row r="36" spans="1:48" s="8" customFormat="1">
      <c r="A36" s="2">
        <v>38</v>
      </c>
      <c r="B36" s="58" t="s">
        <v>155</v>
      </c>
      <c r="C36" s="58" t="s">
        <v>156</v>
      </c>
      <c r="D36" s="2" t="s">
        <v>34</v>
      </c>
      <c r="E36" s="24">
        <v>3</v>
      </c>
      <c r="F36" s="45">
        <f>SUM(H36:AM36)-(0+0)</f>
        <v>186.39999999999998</v>
      </c>
      <c r="G36" s="47">
        <f t="shared" si="3"/>
        <v>62.133333333333326</v>
      </c>
      <c r="H36" s="5"/>
      <c r="I36" s="5"/>
      <c r="J36" s="5">
        <v>62.5</v>
      </c>
      <c r="K36" s="5" t="s">
        <v>44</v>
      </c>
      <c r="L36" s="5"/>
      <c r="M36" s="5"/>
      <c r="N36" s="5">
        <v>67.08</v>
      </c>
      <c r="O36" s="5" t="s">
        <v>30</v>
      </c>
      <c r="P36" s="5"/>
      <c r="Q36" s="5"/>
      <c r="R36" s="12" t="s">
        <v>253</v>
      </c>
      <c r="S36" s="12"/>
      <c r="T36" s="5">
        <v>56.82</v>
      </c>
      <c r="U36" s="5" t="s">
        <v>31</v>
      </c>
      <c r="V36" s="5" t="s">
        <v>253</v>
      </c>
      <c r="W36" s="5"/>
      <c r="X36" s="5"/>
      <c r="Y36" s="5"/>
      <c r="Z36" s="5"/>
      <c r="AA36" s="5"/>
      <c r="AB36" s="5"/>
      <c r="AC36" s="6"/>
      <c r="AD36" s="5"/>
      <c r="AE36" s="6"/>
      <c r="AF36" s="5"/>
      <c r="AG36" s="6"/>
      <c r="AH36" s="5"/>
      <c r="AI36" s="6"/>
      <c r="AJ36" s="5"/>
      <c r="AK36" s="6"/>
      <c r="AL36" s="85"/>
      <c r="AM36" s="24"/>
      <c r="AN36" s="24"/>
      <c r="AO36" s="24"/>
      <c r="AP36" s="24"/>
      <c r="AQ36" s="24"/>
      <c r="AR36" s="24"/>
      <c r="AS36" s="24"/>
      <c r="AT36" s="24"/>
      <c r="AU36" s="24"/>
      <c r="AV36" s="24"/>
    </row>
    <row r="37" spans="1:48" s="8" customFormat="1">
      <c r="A37" s="2">
        <v>39</v>
      </c>
      <c r="B37" s="61" t="s">
        <v>167</v>
      </c>
      <c r="C37" s="61" t="s">
        <v>168</v>
      </c>
      <c r="D37" s="79" t="s">
        <v>136</v>
      </c>
      <c r="E37" s="9">
        <v>3</v>
      </c>
      <c r="F37" s="45">
        <f>SUM(H37:AM37)-(0+0)</f>
        <v>172.26</v>
      </c>
      <c r="G37" s="47">
        <f t="shared" si="3"/>
        <v>57.419999999999995</v>
      </c>
      <c r="H37" s="5"/>
      <c r="I37" s="5"/>
      <c r="J37" s="5"/>
      <c r="K37" s="5"/>
      <c r="L37" s="5"/>
      <c r="M37" s="5"/>
      <c r="N37" s="5"/>
      <c r="O37" s="5"/>
      <c r="P37" s="12"/>
      <c r="Q37" s="12"/>
      <c r="R37" s="12">
        <v>52.02</v>
      </c>
      <c r="S37" s="12" t="s">
        <v>45</v>
      </c>
      <c r="T37" s="12">
        <v>71.489999999999995</v>
      </c>
      <c r="U37" s="12" t="s">
        <v>45</v>
      </c>
      <c r="V37" s="12">
        <v>48.75</v>
      </c>
      <c r="W37" s="12" t="s">
        <v>45</v>
      </c>
      <c r="X37" s="12"/>
      <c r="Y37" s="12"/>
      <c r="Z37" s="12"/>
      <c r="AA37" s="12"/>
      <c r="AB37" s="12"/>
      <c r="AC37" s="18"/>
      <c r="AD37" s="18"/>
      <c r="AE37" s="18"/>
      <c r="AF37" s="12"/>
      <c r="AG37" s="18"/>
      <c r="AH37" s="12"/>
      <c r="AI37" s="18"/>
      <c r="AJ37" s="12"/>
      <c r="AK37" s="4"/>
      <c r="AL37" s="86"/>
      <c r="AM37" s="24"/>
      <c r="AN37" s="24"/>
      <c r="AO37" s="24"/>
      <c r="AP37" s="24"/>
      <c r="AQ37" s="24"/>
      <c r="AR37" s="24"/>
      <c r="AS37" s="24"/>
      <c r="AT37" s="24"/>
      <c r="AU37" s="24"/>
      <c r="AV37" s="24"/>
    </row>
    <row r="38" spans="1:48" s="8" customFormat="1">
      <c r="A38" s="2">
        <v>40</v>
      </c>
      <c r="B38" s="61" t="s">
        <v>126</v>
      </c>
      <c r="C38" s="61" t="s">
        <v>127</v>
      </c>
      <c r="D38" s="79" t="s">
        <v>118</v>
      </c>
      <c r="E38" s="24">
        <v>4</v>
      </c>
      <c r="F38" s="45">
        <f>SUM(H38:AM38)-(0+0)</f>
        <v>169.6</v>
      </c>
      <c r="G38" s="47">
        <f t="shared" si="3"/>
        <v>42.4</v>
      </c>
      <c r="H38" s="5"/>
      <c r="I38" s="5"/>
      <c r="J38" s="5"/>
      <c r="K38" s="5"/>
      <c r="L38" s="5"/>
      <c r="M38" s="5"/>
      <c r="N38" s="5"/>
      <c r="O38" s="5"/>
      <c r="P38" s="5">
        <v>45.13</v>
      </c>
      <c r="Q38" s="5" t="s">
        <v>116</v>
      </c>
      <c r="R38" s="5">
        <v>46.97</v>
      </c>
      <c r="S38" s="5" t="s">
        <v>116</v>
      </c>
      <c r="T38" s="5">
        <v>31.25</v>
      </c>
      <c r="U38" s="5" t="s">
        <v>116</v>
      </c>
      <c r="V38" s="5">
        <v>46.25</v>
      </c>
      <c r="W38" s="5" t="s">
        <v>116</v>
      </c>
      <c r="X38" s="5"/>
      <c r="Y38" s="5"/>
      <c r="Z38" s="5"/>
      <c r="AA38" s="5"/>
      <c r="AB38" s="5"/>
      <c r="AC38" s="6"/>
      <c r="AD38" s="5"/>
      <c r="AE38" s="6"/>
      <c r="AF38" s="5"/>
      <c r="AG38" s="6"/>
      <c r="AH38" s="5"/>
      <c r="AI38" s="6"/>
      <c r="AJ38" s="5"/>
      <c r="AK38" s="6"/>
      <c r="AL38" s="85"/>
      <c r="AM38" s="24"/>
      <c r="AN38" s="24"/>
      <c r="AO38" s="24"/>
      <c r="AP38" s="24"/>
      <c r="AQ38" s="24"/>
      <c r="AR38" s="24"/>
      <c r="AS38" s="24"/>
      <c r="AT38" s="24"/>
      <c r="AU38" s="24"/>
      <c r="AV38" s="24"/>
    </row>
    <row r="39" spans="1:48" s="8" customFormat="1">
      <c r="A39" s="2">
        <v>41</v>
      </c>
      <c r="B39" s="61" t="s">
        <v>140</v>
      </c>
      <c r="C39" s="61" t="s">
        <v>161</v>
      </c>
      <c r="D39" s="79" t="s">
        <v>83</v>
      </c>
      <c r="E39" s="24">
        <v>4</v>
      </c>
      <c r="F39" s="45">
        <f>SUM(H39:AM39)-(0+0)</f>
        <v>166.93</v>
      </c>
      <c r="G39" s="47">
        <f t="shared" si="3"/>
        <v>41.732500000000002</v>
      </c>
      <c r="H39" s="12">
        <v>48.96</v>
      </c>
      <c r="I39" s="12" t="s">
        <v>48</v>
      </c>
      <c r="J39" s="5">
        <v>55.47</v>
      </c>
      <c r="K39" s="5" t="s">
        <v>48</v>
      </c>
      <c r="L39" s="5"/>
      <c r="M39" s="5"/>
      <c r="N39" s="5">
        <v>62.5</v>
      </c>
      <c r="O39" s="5" t="s">
        <v>43</v>
      </c>
      <c r="P39" s="5"/>
      <c r="Q39" s="5"/>
      <c r="R39" s="5" t="s">
        <v>253</v>
      </c>
      <c r="S39" s="5"/>
      <c r="T39" s="5" t="s">
        <v>253</v>
      </c>
      <c r="U39" s="5"/>
      <c r="V39" s="5" t="s">
        <v>253</v>
      </c>
      <c r="W39" s="5"/>
      <c r="X39" s="5"/>
      <c r="Y39" s="5"/>
      <c r="Z39" s="5"/>
      <c r="AA39" s="5"/>
      <c r="AB39" s="5"/>
      <c r="AC39" s="6"/>
      <c r="AD39" s="5"/>
      <c r="AE39" s="6"/>
      <c r="AF39" s="5"/>
      <c r="AG39" s="6"/>
      <c r="AH39" s="5"/>
      <c r="AI39" s="6"/>
      <c r="AJ39" s="5"/>
      <c r="AK39" s="6"/>
      <c r="AL39" s="85"/>
      <c r="AM39" s="24"/>
      <c r="AN39" s="24"/>
      <c r="AO39" s="24"/>
      <c r="AP39" s="24"/>
      <c r="AQ39" s="24"/>
      <c r="AR39" s="24"/>
      <c r="AS39" s="24"/>
      <c r="AT39" s="24"/>
      <c r="AU39" s="24"/>
      <c r="AV39" s="24"/>
    </row>
    <row r="40" spans="1:48" s="8" customFormat="1">
      <c r="A40" s="2">
        <v>42</v>
      </c>
      <c r="B40" s="49" t="s">
        <v>121</v>
      </c>
      <c r="C40" s="49" t="s">
        <v>122</v>
      </c>
      <c r="D40" s="24" t="s">
        <v>18</v>
      </c>
      <c r="E40" s="24">
        <v>3</v>
      </c>
      <c r="F40" s="45">
        <f>SUM(H40:AM40)-(0+0)</f>
        <v>163.55000000000001</v>
      </c>
      <c r="G40" s="47">
        <f t="shared" si="3"/>
        <v>54.516666666666673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>
        <v>44.7</v>
      </c>
      <c r="S40" s="5" t="s">
        <v>123</v>
      </c>
      <c r="T40" s="9">
        <v>62.6</v>
      </c>
      <c r="U40" s="5" t="s">
        <v>123</v>
      </c>
      <c r="V40" s="5">
        <v>56.25</v>
      </c>
      <c r="W40" s="5" t="s">
        <v>59</v>
      </c>
      <c r="X40" s="5"/>
      <c r="Y40" s="5"/>
      <c r="Z40" s="5"/>
      <c r="AA40" s="5"/>
      <c r="AB40" s="5"/>
      <c r="AC40" s="6"/>
      <c r="AD40" s="5"/>
      <c r="AE40" s="6"/>
      <c r="AF40" s="5"/>
      <c r="AG40" s="6"/>
      <c r="AH40" s="5"/>
      <c r="AI40" s="6"/>
      <c r="AJ40" s="5"/>
      <c r="AK40" s="6"/>
      <c r="AL40" s="85"/>
      <c r="AM40" s="24"/>
      <c r="AN40" s="24"/>
      <c r="AO40" s="24"/>
      <c r="AP40" s="24"/>
      <c r="AQ40" s="24"/>
      <c r="AR40" s="24"/>
      <c r="AS40" s="24"/>
      <c r="AT40" s="24"/>
      <c r="AU40" s="24"/>
      <c r="AV40" s="24"/>
    </row>
    <row r="41" spans="1:48" s="8" customFormat="1">
      <c r="A41" s="2">
        <v>43</v>
      </c>
      <c r="B41" s="61" t="s">
        <v>182</v>
      </c>
      <c r="C41" s="61" t="s">
        <v>183</v>
      </c>
      <c r="D41" s="79" t="s">
        <v>181</v>
      </c>
      <c r="E41" s="9">
        <v>3</v>
      </c>
      <c r="F41" s="45">
        <f>SUM(H41:AM41)-(N41+T41)</f>
        <v>160.91999999999996</v>
      </c>
      <c r="G41" s="47">
        <f t="shared" si="3"/>
        <v>53.639999999999986</v>
      </c>
      <c r="H41" s="5">
        <v>49.74</v>
      </c>
      <c r="I41" s="5" t="s">
        <v>180</v>
      </c>
      <c r="J41" s="5">
        <v>57.39</v>
      </c>
      <c r="K41" s="5" t="s">
        <v>180</v>
      </c>
      <c r="L41" s="5"/>
      <c r="M41" s="5"/>
      <c r="N41" s="74">
        <v>36.14</v>
      </c>
      <c r="O41" s="74" t="s">
        <v>180</v>
      </c>
      <c r="P41" s="5"/>
      <c r="Q41" s="5"/>
      <c r="R41" s="5">
        <v>53.79</v>
      </c>
      <c r="S41" s="5" t="s">
        <v>180</v>
      </c>
      <c r="T41" s="74">
        <v>46.97</v>
      </c>
      <c r="U41" s="74" t="s">
        <v>180</v>
      </c>
      <c r="V41" s="5" t="s">
        <v>253</v>
      </c>
      <c r="W41" s="5"/>
      <c r="X41" s="5"/>
      <c r="Y41" s="5"/>
      <c r="Z41" s="5"/>
      <c r="AA41" s="5"/>
      <c r="AB41" s="5"/>
      <c r="AC41" s="6"/>
      <c r="AD41" s="5"/>
      <c r="AE41" s="6"/>
      <c r="AF41" s="5"/>
      <c r="AG41" s="6"/>
      <c r="AH41" s="5"/>
      <c r="AI41" s="6"/>
      <c r="AJ41" s="5"/>
      <c r="AK41" s="6"/>
      <c r="AL41" s="85"/>
      <c r="AM41" s="24"/>
      <c r="AN41" s="24"/>
      <c r="AO41" s="24"/>
      <c r="AP41" s="24"/>
      <c r="AQ41" s="24"/>
      <c r="AR41" s="24"/>
      <c r="AS41" s="24"/>
      <c r="AT41" s="24"/>
      <c r="AU41" s="24"/>
      <c r="AV41" s="24"/>
    </row>
    <row r="42" spans="1:48" s="8" customFormat="1">
      <c r="A42" s="2">
        <v>44</v>
      </c>
      <c r="B42" s="61" t="s">
        <v>162</v>
      </c>
      <c r="C42" s="61" t="s">
        <v>163</v>
      </c>
      <c r="D42" s="79" t="s">
        <v>86</v>
      </c>
      <c r="E42" s="9">
        <v>3</v>
      </c>
      <c r="F42" s="45">
        <f>SUM(H42:AM42)-(H42+L42+J42+R42)</f>
        <v>157.30000000000004</v>
      </c>
      <c r="G42" s="47">
        <f t="shared" si="3"/>
        <v>52.433333333333344</v>
      </c>
      <c r="H42" s="74">
        <v>47.66</v>
      </c>
      <c r="I42" s="74" t="s">
        <v>242</v>
      </c>
      <c r="J42" s="74">
        <v>40.630000000000003</v>
      </c>
      <c r="K42" s="74" t="s">
        <v>242</v>
      </c>
      <c r="L42" s="74">
        <v>40.06</v>
      </c>
      <c r="M42" s="74" t="s">
        <v>242</v>
      </c>
      <c r="N42" s="5">
        <v>52.73</v>
      </c>
      <c r="O42" s="5" t="s">
        <v>242</v>
      </c>
      <c r="P42" s="5"/>
      <c r="Q42" s="5"/>
      <c r="R42" s="74">
        <v>45.37</v>
      </c>
      <c r="S42" s="74" t="s">
        <v>242</v>
      </c>
      <c r="T42" s="5">
        <v>51.03</v>
      </c>
      <c r="U42" s="5" t="s">
        <v>242</v>
      </c>
      <c r="V42" s="5">
        <v>53.54</v>
      </c>
      <c r="W42" s="5" t="s">
        <v>242</v>
      </c>
      <c r="X42" s="5"/>
      <c r="Y42" s="5"/>
      <c r="Z42" s="5"/>
      <c r="AA42" s="5"/>
      <c r="AB42" s="5"/>
      <c r="AC42" s="6"/>
      <c r="AD42" s="5"/>
      <c r="AE42" s="6"/>
      <c r="AF42" s="5"/>
      <c r="AG42" s="6"/>
      <c r="AH42" s="5"/>
      <c r="AI42" s="6"/>
      <c r="AJ42" s="5"/>
      <c r="AK42" s="6"/>
      <c r="AL42" s="85"/>
      <c r="AM42" s="24"/>
      <c r="AN42" s="24"/>
      <c r="AO42" s="24"/>
      <c r="AP42" s="24"/>
      <c r="AQ42" s="24"/>
      <c r="AR42" s="24"/>
      <c r="AS42" s="24"/>
      <c r="AT42" s="24"/>
      <c r="AU42" s="24"/>
      <c r="AV42" s="24"/>
    </row>
    <row r="43" spans="1:48" s="8" customFormat="1">
      <c r="A43" s="2">
        <v>45</v>
      </c>
      <c r="B43" s="49" t="s">
        <v>241</v>
      </c>
      <c r="C43" s="49" t="s">
        <v>240</v>
      </c>
      <c r="D43" s="24" t="s">
        <v>242</v>
      </c>
      <c r="E43" s="9">
        <v>3</v>
      </c>
      <c r="F43" s="45">
        <f>SUM(H43:AM43)-(H43+L43+J43+R43)</f>
        <v>157.30000000000004</v>
      </c>
      <c r="G43" s="47">
        <f t="shared" si="3"/>
        <v>52.433333333333344</v>
      </c>
      <c r="H43" s="76">
        <v>47.66</v>
      </c>
      <c r="I43" s="75" t="s">
        <v>86</v>
      </c>
      <c r="J43" s="108">
        <v>40.630000000000003</v>
      </c>
      <c r="K43" s="109" t="s">
        <v>86</v>
      </c>
      <c r="L43" s="76">
        <v>40.06</v>
      </c>
      <c r="M43" s="75" t="s">
        <v>86</v>
      </c>
      <c r="N43" s="13">
        <v>52.73</v>
      </c>
      <c r="O43" s="24" t="s">
        <v>86</v>
      </c>
      <c r="P43" s="5"/>
      <c r="Q43" s="5"/>
      <c r="R43" s="74">
        <v>45.37</v>
      </c>
      <c r="S43" s="74" t="s">
        <v>86</v>
      </c>
      <c r="T43" s="5">
        <v>51.03</v>
      </c>
      <c r="U43" s="5" t="s">
        <v>86</v>
      </c>
      <c r="V43" s="5">
        <v>53.54</v>
      </c>
      <c r="W43" s="5" t="s">
        <v>86</v>
      </c>
      <c r="X43" s="5"/>
      <c r="Y43" s="5"/>
      <c r="Z43" s="5"/>
      <c r="AA43" s="5"/>
      <c r="AB43" s="5"/>
      <c r="AC43" s="6"/>
      <c r="AD43" s="5"/>
      <c r="AE43" s="6"/>
      <c r="AF43" s="5"/>
      <c r="AG43" s="6"/>
      <c r="AH43" s="5"/>
      <c r="AI43" s="6"/>
      <c r="AJ43" s="5"/>
      <c r="AK43" s="6"/>
      <c r="AL43" s="85"/>
      <c r="AM43" s="24"/>
      <c r="AN43" s="24"/>
      <c r="AO43" s="24"/>
      <c r="AP43" s="24"/>
      <c r="AQ43" s="24"/>
      <c r="AR43" s="24"/>
      <c r="AS43" s="24"/>
      <c r="AT43" s="24"/>
      <c r="AU43" s="24"/>
      <c r="AV43" s="24"/>
    </row>
    <row r="44" spans="1:48" s="8" customFormat="1">
      <c r="A44" s="2">
        <v>46</v>
      </c>
      <c r="B44" s="61" t="s">
        <v>185</v>
      </c>
      <c r="C44" s="61" t="s">
        <v>188</v>
      </c>
      <c r="D44" s="79" t="s">
        <v>187</v>
      </c>
      <c r="E44" s="9">
        <v>3</v>
      </c>
      <c r="F44" s="45">
        <f>SUM(H44:AM44)-(J44+L44+N44+V44)</f>
        <v>154.06</v>
      </c>
      <c r="G44" s="47">
        <f t="shared" si="3"/>
        <v>51.353333333333332</v>
      </c>
      <c r="H44" s="5"/>
      <c r="I44" s="5"/>
      <c r="J44" s="74">
        <v>46.09</v>
      </c>
      <c r="K44" s="74" t="s">
        <v>186</v>
      </c>
      <c r="L44" s="74">
        <v>42.19</v>
      </c>
      <c r="M44" s="74" t="s">
        <v>186</v>
      </c>
      <c r="N44" s="74">
        <v>43.18</v>
      </c>
      <c r="O44" s="74" t="s">
        <v>186</v>
      </c>
      <c r="P44" s="5">
        <v>52.98</v>
      </c>
      <c r="Q44" s="5" t="s">
        <v>186</v>
      </c>
      <c r="R44" s="5">
        <v>54.8</v>
      </c>
      <c r="S44" s="5" t="s">
        <v>187</v>
      </c>
      <c r="T44" s="5">
        <v>46.28</v>
      </c>
      <c r="U44" s="5" t="s">
        <v>186</v>
      </c>
      <c r="V44" s="74">
        <v>46.04</v>
      </c>
      <c r="W44" s="74" t="s">
        <v>186</v>
      </c>
      <c r="X44" s="5"/>
      <c r="Y44" s="5"/>
      <c r="Z44" s="5"/>
      <c r="AA44" s="5"/>
      <c r="AB44" s="5"/>
      <c r="AC44" s="6"/>
      <c r="AD44" s="5"/>
      <c r="AE44" s="6"/>
      <c r="AF44" s="5"/>
      <c r="AG44" s="6"/>
      <c r="AH44" s="5"/>
      <c r="AI44" s="6"/>
      <c r="AJ44" s="5"/>
      <c r="AK44" s="6"/>
      <c r="AL44" s="85"/>
      <c r="AM44" s="24"/>
      <c r="AN44" s="24"/>
      <c r="AO44" s="24"/>
      <c r="AP44" s="24"/>
      <c r="AQ44" s="24"/>
      <c r="AR44" s="24"/>
      <c r="AS44" s="24"/>
      <c r="AT44" s="24"/>
      <c r="AU44" s="24"/>
      <c r="AV44" s="24"/>
    </row>
    <row r="45" spans="1:48" s="8" customFormat="1">
      <c r="A45" s="2">
        <v>47</v>
      </c>
      <c r="B45" s="61" t="s">
        <v>185</v>
      </c>
      <c r="C45" s="61" t="s">
        <v>97</v>
      </c>
      <c r="D45" s="79" t="s">
        <v>186</v>
      </c>
      <c r="E45" s="24">
        <v>3</v>
      </c>
      <c r="F45" s="45">
        <f>SUM(H45:AM45)-(J45+L45+N45+V45)</f>
        <v>154.06</v>
      </c>
      <c r="G45" s="47">
        <f t="shared" si="3"/>
        <v>51.353333333333332</v>
      </c>
      <c r="H45" s="5"/>
      <c r="I45" s="5"/>
      <c r="J45" s="74">
        <v>46.09</v>
      </c>
      <c r="K45" s="74" t="s">
        <v>187</v>
      </c>
      <c r="L45" s="74">
        <v>42.19</v>
      </c>
      <c r="M45" s="74" t="s">
        <v>187</v>
      </c>
      <c r="N45" s="74">
        <v>43.18</v>
      </c>
      <c r="O45" s="74" t="s">
        <v>187</v>
      </c>
      <c r="P45" s="12">
        <v>52.98</v>
      </c>
      <c r="Q45" s="4" t="s">
        <v>187</v>
      </c>
      <c r="R45" s="12">
        <v>54.8</v>
      </c>
      <c r="S45" s="4" t="s">
        <v>186</v>
      </c>
      <c r="T45" s="12">
        <v>46.28</v>
      </c>
      <c r="U45" s="4" t="s">
        <v>187</v>
      </c>
      <c r="V45" s="74">
        <v>46.04</v>
      </c>
      <c r="W45" s="98" t="s">
        <v>87</v>
      </c>
      <c r="X45" s="12"/>
      <c r="Y45" s="4"/>
      <c r="Z45" s="4"/>
      <c r="AA45" s="4"/>
      <c r="AB45" s="12"/>
      <c r="AC45" s="4"/>
      <c r="AD45" s="4"/>
      <c r="AE45" s="4"/>
      <c r="AF45" s="12"/>
      <c r="AG45" s="4"/>
      <c r="AH45" s="12"/>
      <c r="AI45" s="4"/>
      <c r="AJ45" s="12"/>
      <c r="AK45" s="4"/>
      <c r="AL45" s="85"/>
      <c r="AM45" s="24"/>
      <c r="AN45" s="24"/>
      <c r="AO45" s="24"/>
      <c r="AP45" s="24"/>
      <c r="AQ45" s="24"/>
      <c r="AR45" s="24"/>
      <c r="AS45" s="24"/>
      <c r="AT45" s="24"/>
      <c r="AU45" s="24"/>
      <c r="AV45" s="24"/>
    </row>
    <row r="46" spans="1:48" s="8" customFormat="1">
      <c r="A46" s="2">
        <v>48</v>
      </c>
      <c r="B46" s="61" t="s">
        <v>157</v>
      </c>
      <c r="C46" s="61" t="s">
        <v>158</v>
      </c>
      <c r="D46" s="79" t="s">
        <v>91</v>
      </c>
      <c r="E46" s="9">
        <v>4</v>
      </c>
      <c r="F46" s="45">
        <f>SUM(H46:AM46)-(J46+N46+R46)</f>
        <v>149.39000000000001</v>
      </c>
      <c r="G46" s="47">
        <f t="shared" si="3"/>
        <v>37.347500000000004</v>
      </c>
      <c r="H46" s="5">
        <v>54.69</v>
      </c>
      <c r="I46" s="5" t="s">
        <v>239</v>
      </c>
      <c r="J46" s="74">
        <v>39.58</v>
      </c>
      <c r="K46" s="74" t="s">
        <v>239</v>
      </c>
      <c r="L46" s="5"/>
      <c r="M46" s="5"/>
      <c r="N46" s="74">
        <v>36.04</v>
      </c>
      <c r="O46" s="74" t="s">
        <v>239</v>
      </c>
      <c r="P46" s="5">
        <v>50</v>
      </c>
      <c r="Q46" s="5" t="s">
        <v>239</v>
      </c>
      <c r="R46" s="74">
        <v>38.659999999999997</v>
      </c>
      <c r="S46" s="74" t="s">
        <v>239</v>
      </c>
      <c r="T46" s="5">
        <v>44.7</v>
      </c>
      <c r="U46" s="5" t="s">
        <v>239</v>
      </c>
      <c r="V46" s="5" t="s">
        <v>253</v>
      </c>
      <c r="W46" s="5"/>
      <c r="X46" s="5"/>
      <c r="Y46" s="5"/>
      <c r="Z46" s="5"/>
      <c r="AA46" s="5"/>
      <c r="AB46" s="5"/>
      <c r="AC46" s="6"/>
      <c r="AD46" s="5"/>
      <c r="AE46" s="6"/>
      <c r="AF46" s="5"/>
      <c r="AG46" s="6"/>
      <c r="AH46" s="5"/>
      <c r="AI46" s="6"/>
      <c r="AJ46" s="5"/>
      <c r="AK46" s="6"/>
      <c r="AL46" s="85"/>
      <c r="AM46" s="24"/>
      <c r="AN46" s="24"/>
      <c r="AO46" s="24"/>
      <c r="AP46" s="24"/>
      <c r="AQ46" s="24"/>
      <c r="AR46" s="24"/>
      <c r="AS46" s="24"/>
      <c r="AT46" s="24"/>
      <c r="AU46" s="24"/>
      <c r="AV46" s="24"/>
    </row>
    <row r="47" spans="1:48" s="8" customFormat="1">
      <c r="A47" s="2">
        <v>49</v>
      </c>
      <c r="B47" s="61" t="s">
        <v>129</v>
      </c>
      <c r="C47" s="61" t="s">
        <v>130</v>
      </c>
      <c r="D47" s="79" t="s">
        <v>38</v>
      </c>
      <c r="E47" s="9">
        <v>3</v>
      </c>
      <c r="F47" s="45">
        <f>SUM(H47:AM47)-(0+0)</f>
        <v>149.26</v>
      </c>
      <c r="G47" s="47">
        <f t="shared" si="3"/>
        <v>49.75333333333333</v>
      </c>
      <c r="H47" s="24"/>
      <c r="I47" s="24"/>
      <c r="J47" s="24"/>
      <c r="K47" s="24"/>
      <c r="L47" s="24"/>
      <c r="M47" s="24"/>
      <c r="N47" s="13">
        <v>49.38</v>
      </c>
      <c r="O47" s="24" t="s">
        <v>33</v>
      </c>
      <c r="P47" s="5">
        <v>42.56</v>
      </c>
      <c r="Q47" s="5" t="s">
        <v>33</v>
      </c>
      <c r="R47" s="5">
        <v>57.32</v>
      </c>
      <c r="S47" s="5" t="s">
        <v>30</v>
      </c>
      <c r="T47" s="5" t="s">
        <v>253</v>
      </c>
      <c r="U47" s="5"/>
      <c r="V47" s="5" t="s">
        <v>253</v>
      </c>
      <c r="W47" s="5"/>
      <c r="X47" s="5"/>
      <c r="Y47" s="5"/>
      <c r="Z47" s="5"/>
      <c r="AA47" s="5"/>
      <c r="AB47" s="5"/>
      <c r="AC47" s="6"/>
      <c r="AD47" s="5"/>
      <c r="AE47" s="6"/>
      <c r="AF47" s="5"/>
      <c r="AG47" s="6"/>
      <c r="AH47" s="5"/>
      <c r="AI47" s="6"/>
      <c r="AJ47" s="5"/>
      <c r="AK47" s="6"/>
      <c r="AL47" s="85"/>
      <c r="AM47" s="24"/>
      <c r="AN47" s="24"/>
      <c r="AO47" s="24"/>
      <c r="AP47" s="24"/>
      <c r="AQ47" s="24"/>
      <c r="AR47" s="24"/>
      <c r="AS47" s="24"/>
      <c r="AT47" s="24"/>
      <c r="AU47" s="24"/>
      <c r="AV47" s="24"/>
    </row>
    <row r="48" spans="1:48" s="8" customFormat="1">
      <c r="A48" s="2">
        <v>50</v>
      </c>
      <c r="B48" s="61" t="s">
        <v>89</v>
      </c>
      <c r="C48" s="61" t="s">
        <v>90</v>
      </c>
      <c r="D48" s="79" t="s">
        <v>72</v>
      </c>
      <c r="E48" s="9">
        <v>3</v>
      </c>
      <c r="F48" s="45">
        <f>SUM(H48:AM48)-(L48+P48+T48)</f>
        <v>140.11999999999998</v>
      </c>
      <c r="G48" s="47">
        <f t="shared" si="3"/>
        <v>46.706666666666656</v>
      </c>
      <c r="H48" s="12">
        <v>45.83</v>
      </c>
      <c r="I48" s="12" t="s">
        <v>61</v>
      </c>
      <c r="J48" s="5">
        <v>42.9</v>
      </c>
      <c r="K48" s="5" t="s">
        <v>61</v>
      </c>
      <c r="L48" s="74">
        <v>41.93</v>
      </c>
      <c r="M48" s="74" t="s">
        <v>61</v>
      </c>
      <c r="N48" s="5" t="s">
        <v>253</v>
      </c>
      <c r="O48" s="5"/>
      <c r="P48" s="74">
        <v>41.96</v>
      </c>
      <c r="Q48" s="74" t="s">
        <v>61</v>
      </c>
      <c r="R48" s="5">
        <v>51.39</v>
      </c>
      <c r="S48" s="5" t="s">
        <v>61</v>
      </c>
      <c r="T48" s="74">
        <v>46.21</v>
      </c>
      <c r="U48" s="74" t="s">
        <v>61</v>
      </c>
      <c r="V48" s="5" t="s">
        <v>253</v>
      </c>
      <c r="W48" s="5"/>
      <c r="X48" s="5"/>
      <c r="Y48" s="5"/>
      <c r="Z48" s="5"/>
      <c r="AA48" s="5"/>
      <c r="AB48" s="5"/>
      <c r="AC48" s="6"/>
      <c r="AD48" s="5"/>
      <c r="AE48" s="6"/>
      <c r="AF48" s="5"/>
      <c r="AG48" s="6"/>
      <c r="AH48" s="5"/>
      <c r="AI48" s="6"/>
      <c r="AJ48" s="5"/>
      <c r="AK48" s="6"/>
      <c r="AL48" s="85"/>
      <c r="AM48" s="24"/>
      <c r="AN48" s="24"/>
      <c r="AO48" s="24"/>
      <c r="AP48" s="24"/>
      <c r="AQ48" s="24"/>
      <c r="AR48" s="24"/>
      <c r="AS48" s="24"/>
      <c r="AT48" s="24"/>
      <c r="AU48" s="24"/>
      <c r="AV48" s="24"/>
    </row>
    <row r="49" spans="1:48" s="8" customFormat="1">
      <c r="A49" s="2">
        <v>51</v>
      </c>
      <c r="B49" s="61" t="s">
        <v>94</v>
      </c>
      <c r="C49" s="61" t="s">
        <v>95</v>
      </c>
      <c r="D49" s="79" t="s">
        <v>61</v>
      </c>
      <c r="E49" s="9">
        <v>3</v>
      </c>
      <c r="F49" s="45">
        <f>SUM(H49:AM49)-(L49+P49+T49)</f>
        <v>140.11999999999998</v>
      </c>
      <c r="G49" s="47">
        <f t="shared" si="3"/>
        <v>46.706666666666656</v>
      </c>
      <c r="H49" s="12">
        <v>45.83</v>
      </c>
      <c r="I49" s="12" t="s">
        <v>72</v>
      </c>
      <c r="J49" s="5">
        <v>42.9</v>
      </c>
      <c r="K49" s="5" t="s">
        <v>72</v>
      </c>
      <c r="L49" s="74">
        <v>41.93</v>
      </c>
      <c r="M49" s="74" t="s">
        <v>72</v>
      </c>
      <c r="N49" s="5" t="s">
        <v>253</v>
      </c>
      <c r="O49" s="5"/>
      <c r="P49" s="74">
        <v>41.96</v>
      </c>
      <c r="Q49" s="74" t="s">
        <v>72</v>
      </c>
      <c r="R49" s="5">
        <v>51.39</v>
      </c>
      <c r="S49" s="5" t="s">
        <v>72</v>
      </c>
      <c r="T49" s="74">
        <v>46.21</v>
      </c>
      <c r="U49" s="74" t="s">
        <v>72</v>
      </c>
      <c r="V49" s="5" t="s">
        <v>253</v>
      </c>
      <c r="W49" s="5"/>
      <c r="X49" s="5"/>
      <c r="Y49" s="5"/>
      <c r="Z49" s="5"/>
      <c r="AA49" s="5"/>
      <c r="AB49" s="5"/>
      <c r="AC49" s="6"/>
      <c r="AD49" s="5"/>
      <c r="AE49" s="6"/>
      <c r="AF49" s="5"/>
      <c r="AG49" s="6"/>
      <c r="AH49" s="5"/>
      <c r="AI49" s="6"/>
      <c r="AJ49" s="5"/>
      <c r="AK49" s="6"/>
      <c r="AL49" s="85"/>
      <c r="AM49" s="24"/>
      <c r="AN49" s="24"/>
      <c r="AO49" s="24"/>
      <c r="AP49" s="24"/>
      <c r="AQ49" s="24"/>
      <c r="AR49" s="24"/>
      <c r="AS49" s="24"/>
      <c r="AT49" s="24"/>
      <c r="AU49" s="24"/>
      <c r="AV49" s="24"/>
    </row>
    <row r="50" spans="1:48" s="8" customFormat="1">
      <c r="A50" s="2">
        <v>52</v>
      </c>
      <c r="B50" s="61" t="s">
        <v>257</v>
      </c>
      <c r="C50" s="61" t="s">
        <v>258</v>
      </c>
      <c r="D50" s="79" t="s">
        <v>288</v>
      </c>
      <c r="E50" s="24">
        <v>3</v>
      </c>
      <c r="F50" s="45">
        <f>SUM(H50:AM50)-(0+0)</f>
        <v>128.19</v>
      </c>
      <c r="G50" s="47">
        <f t="shared" si="3"/>
        <v>42.73</v>
      </c>
      <c r="H50" s="5"/>
      <c r="I50" s="5"/>
      <c r="J50" s="5"/>
      <c r="K50" s="5"/>
      <c r="L50" s="5"/>
      <c r="M50" s="5"/>
      <c r="N50" s="5">
        <v>46.82</v>
      </c>
      <c r="O50" s="5" t="s">
        <v>116</v>
      </c>
      <c r="P50" s="5"/>
      <c r="Q50" s="5"/>
      <c r="R50" s="5" t="s">
        <v>253</v>
      </c>
      <c r="S50" s="5"/>
      <c r="T50" s="5">
        <v>38.450000000000003</v>
      </c>
      <c r="U50" s="5" t="s">
        <v>88</v>
      </c>
      <c r="V50" s="5">
        <v>42.92</v>
      </c>
      <c r="W50" s="5" t="s">
        <v>88</v>
      </c>
      <c r="X50" s="12"/>
      <c r="Y50" s="4"/>
      <c r="Z50" s="5"/>
      <c r="AA50" s="5"/>
      <c r="AB50" s="5"/>
      <c r="AC50" s="6"/>
      <c r="AD50" s="5"/>
      <c r="AE50" s="6"/>
      <c r="AF50" s="5"/>
      <c r="AG50" s="6"/>
      <c r="AH50" s="5"/>
      <c r="AI50" s="6"/>
      <c r="AJ50" s="5"/>
      <c r="AK50" s="6"/>
      <c r="AL50" s="85"/>
      <c r="AM50" s="24"/>
      <c r="AN50" s="24"/>
      <c r="AO50" s="24"/>
      <c r="AP50" s="24"/>
      <c r="AQ50" s="24"/>
      <c r="AR50" s="24"/>
      <c r="AS50" s="24"/>
      <c r="AT50" s="24"/>
      <c r="AU50" s="24"/>
      <c r="AV50" s="24"/>
    </row>
    <row r="51" spans="1:48" s="8" customFormat="1">
      <c r="A51" s="2">
        <v>53</v>
      </c>
      <c r="B51" s="61" t="s">
        <v>189</v>
      </c>
      <c r="C51" s="61" t="s">
        <v>190</v>
      </c>
      <c r="D51" s="79" t="s">
        <v>108</v>
      </c>
      <c r="E51" s="24">
        <v>3</v>
      </c>
      <c r="F51" s="45">
        <f>SUM(H51:AM51)-(0+0)</f>
        <v>119.53999999999999</v>
      </c>
      <c r="G51" s="47">
        <f t="shared" si="3"/>
        <v>39.846666666666664</v>
      </c>
      <c r="H51" s="12">
        <v>41.93</v>
      </c>
      <c r="I51" s="12" t="s">
        <v>59</v>
      </c>
      <c r="J51" s="5">
        <v>43.23</v>
      </c>
      <c r="K51" s="5" t="s">
        <v>59</v>
      </c>
      <c r="L51" s="5">
        <v>34.380000000000003</v>
      </c>
      <c r="M51" s="5" t="s">
        <v>59</v>
      </c>
      <c r="N51" s="5" t="s">
        <v>253</v>
      </c>
      <c r="O51" s="5"/>
      <c r="P51" s="5"/>
      <c r="Q51" s="5"/>
      <c r="R51" s="5" t="s">
        <v>253</v>
      </c>
      <c r="S51" s="5"/>
      <c r="T51" s="5" t="s">
        <v>253</v>
      </c>
      <c r="U51" s="5"/>
      <c r="V51" s="5" t="s">
        <v>253</v>
      </c>
      <c r="W51" s="5"/>
      <c r="X51" s="5"/>
      <c r="Y51" s="5"/>
      <c r="Z51" s="5"/>
      <c r="AA51" s="5"/>
      <c r="AB51" s="5"/>
      <c r="AC51" s="6"/>
      <c r="AD51" s="5"/>
      <c r="AE51" s="6"/>
      <c r="AF51" s="5"/>
      <c r="AG51" s="6"/>
      <c r="AH51" s="5"/>
      <c r="AI51" s="6"/>
      <c r="AJ51" s="5"/>
      <c r="AK51" s="6"/>
      <c r="AL51" s="85"/>
      <c r="AM51" s="24"/>
      <c r="AN51" s="24"/>
      <c r="AO51" s="24"/>
      <c r="AP51" s="24"/>
      <c r="AQ51" s="24"/>
      <c r="AR51" s="24"/>
      <c r="AS51" s="24"/>
      <c r="AT51" s="24"/>
      <c r="AU51" s="24"/>
      <c r="AV51" s="24"/>
    </row>
    <row r="52" spans="1:48" s="8" customFormat="1">
      <c r="A52" s="2">
        <v>54</v>
      </c>
      <c r="B52" s="61" t="s">
        <v>256</v>
      </c>
      <c r="C52" s="61" t="s">
        <v>122</v>
      </c>
      <c r="D52" s="79" t="s">
        <v>255</v>
      </c>
      <c r="E52" s="24">
        <v>3</v>
      </c>
      <c r="F52" s="45">
        <f>SUM(H52:AM52)-(N52+0)</f>
        <v>119.47999999999999</v>
      </c>
      <c r="G52" s="47">
        <f t="shared" si="3"/>
        <v>39.826666666666661</v>
      </c>
      <c r="H52" s="5"/>
      <c r="I52" s="5"/>
      <c r="J52" s="5"/>
      <c r="K52" s="5"/>
      <c r="L52" s="5"/>
      <c r="M52" s="5"/>
      <c r="N52" s="74">
        <v>36.46</v>
      </c>
      <c r="O52" s="74" t="s">
        <v>117</v>
      </c>
      <c r="P52" s="5">
        <v>41.37</v>
      </c>
      <c r="Q52" s="5" t="s">
        <v>117</v>
      </c>
      <c r="R52" s="5">
        <v>35.880000000000003</v>
      </c>
      <c r="S52" s="5" t="s">
        <v>117</v>
      </c>
      <c r="T52" s="5">
        <v>42.23</v>
      </c>
      <c r="U52" s="5" t="s">
        <v>117</v>
      </c>
      <c r="V52" s="5" t="s">
        <v>253</v>
      </c>
      <c r="W52" s="5"/>
      <c r="X52" s="5"/>
      <c r="Y52" s="5"/>
      <c r="Z52" s="5"/>
      <c r="AA52" s="5"/>
      <c r="AB52" s="5"/>
      <c r="AC52" s="6"/>
      <c r="AD52" s="5"/>
      <c r="AE52" s="6"/>
      <c r="AF52" s="5"/>
      <c r="AG52" s="6"/>
      <c r="AH52" s="5"/>
      <c r="AI52" s="6"/>
      <c r="AJ52" s="5"/>
      <c r="AK52" s="6"/>
      <c r="AL52" s="85"/>
      <c r="AM52" s="24"/>
      <c r="AN52" s="24"/>
      <c r="AO52" s="24"/>
      <c r="AP52" s="24"/>
      <c r="AQ52" s="24"/>
      <c r="AR52" s="24"/>
      <c r="AS52" s="24"/>
      <c r="AT52" s="24"/>
      <c r="AU52" s="24"/>
      <c r="AV52" s="24"/>
    </row>
    <row r="53" spans="1:48" s="8" customFormat="1">
      <c r="A53" s="2">
        <v>55</v>
      </c>
      <c r="B53" s="61" t="s">
        <v>151</v>
      </c>
      <c r="C53" s="61" t="s">
        <v>152</v>
      </c>
      <c r="D53" s="79" t="s">
        <v>32</v>
      </c>
      <c r="E53" s="9">
        <v>2</v>
      </c>
      <c r="F53" s="45">
        <f t="shared" ref="F53:F84" si="4">SUM(H53:AM53)-(0+0)</f>
        <v>118.49000000000001</v>
      </c>
      <c r="G53" s="47">
        <f t="shared" si="3"/>
        <v>59.245000000000005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>
        <v>63.07</v>
      </c>
      <c r="U53" s="5" t="s">
        <v>30</v>
      </c>
      <c r="V53" s="5">
        <v>55.42</v>
      </c>
      <c r="W53" s="5" t="s">
        <v>31</v>
      </c>
      <c r="X53" s="5"/>
      <c r="Y53" s="5"/>
      <c r="Z53" s="5"/>
      <c r="AA53" s="5"/>
      <c r="AB53" s="5"/>
      <c r="AC53" s="6"/>
      <c r="AD53" s="5"/>
      <c r="AE53" s="6"/>
      <c r="AF53" s="5"/>
      <c r="AG53" s="6"/>
      <c r="AH53" s="5"/>
      <c r="AI53" s="6"/>
      <c r="AJ53" s="5"/>
      <c r="AK53" s="6"/>
      <c r="AL53" s="86"/>
      <c r="AM53" s="24"/>
      <c r="AN53" s="24"/>
      <c r="AO53" s="24"/>
      <c r="AP53" s="24"/>
      <c r="AQ53" s="24"/>
      <c r="AR53" s="24"/>
      <c r="AS53" s="24"/>
      <c r="AT53" s="24"/>
      <c r="AU53" s="24"/>
      <c r="AV53" s="24"/>
    </row>
    <row r="54" spans="1:48" s="8" customFormat="1">
      <c r="A54" s="2">
        <v>56</v>
      </c>
      <c r="B54" s="61" t="s">
        <v>182</v>
      </c>
      <c r="C54" s="61" t="s">
        <v>261</v>
      </c>
      <c r="D54" s="79" t="s">
        <v>263</v>
      </c>
      <c r="E54" s="24">
        <v>2</v>
      </c>
      <c r="F54" s="45">
        <f t="shared" si="4"/>
        <v>114.17</v>
      </c>
      <c r="G54" s="47">
        <f t="shared" si="3"/>
        <v>57.085000000000001</v>
      </c>
      <c r="H54" s="5"/>
      <c r="I54" s="5"/>
      <c r="J54" s="5"/>
      <c r="K54" s="5"/>
      <c r="L54" s="5"/>
      <c r="M54" s="5"/>
      <c r="N54" s="5">
        <v>50.21</v>
      </c>
      <c r="O54" s="5" t="s">
        <v>262</v>
      </c>
      <c r="P54" s="5">
        <v>63.96</v>
      </c>
      <c r="Q54" s="5" t="s">
        <v>12</v>
      </c>
      <c r="R54" s="16" t="s">
        <v>253</v>
      </c>
      <c r="S54" s="16"/>
      <c r="T54" s="5" t="s">
        <v>253</v>
      </c>
      <c r="U54" s="5"/>
      <c r="V54" s="5" t="s">
        <v>253</v>
      </c>
      <c r="W54" s="5"/>
      <c r="X54" s="5"/>
      <c r="Y54" s="5"/>
      <c r="Z54" s="5"/>
      <c r="AA54" s="5"/>
      <c r="AB54" s="5"/>
      <c r="AC54" s="6"/>
      <c r="AD54" s="5"/>
      <c r="AE54" s="6"/>
      <c r="AF54" s="5"/>
      <c r="AG54" s="6"/>
      <c r="AH54" s="5"/>
      <c r="AI54" s="6"/>
      <c r="AJ54" s="5"/>
      <c r="AK54" s="6"/>
      <c r="AL54" s="85"/>
      <c r="AM54" s="24"/>
      <c r="AN54" s="24"/>
      <c r="AO54" s="24"/>
      <c r="AP54" s="24"/>
      <c r="AQ54" s="24"/>
      <c r="AR54" s="24"/>
      <c r="AS54" s="24"/>
      <c r="AT54" s="24"/>
      <c r="AU54" s="24"/>
      <c r="AV54" s="24"/>
    </row>
    <row r="55" spans="1:48" s="8" customFormat="1">
      <c r="A55" s="2">
        <v>57</v>
      </c>
      <c r="B55" s="62" t="s">
        <v>142</v>
      </c>
      <c r="C55" s="61" t="s">
        <v>143</v>
      </c>
      <c r="D55" s="79" t="s">
        <v>123</v>
      </c>
      <c r="E55" s="9">
        <v>2</v>
      </c>
      <c r="F55" s="45">
        <f t="shared" si="4"/>
        <v>107.30000000000001</v>
      </c>
      <c r="G55" s="47">
        <f t="shared" si="3"/>
        <v>53.650000000000006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16">
        <v>44.7</v>
      </c>
      <c r="S55" s="16" t="s">
        <v>18</v>
      </c>
      <c r="T55" s="9">
        <v>62.6</v>
      </c>
      <c r="U55" s="5" t="s">
        <v>18</v>
      </c>
      <c r="V55" s="5" t="s">
        <v>253</v>
      </c>
      <c r="W55" s="5"/>
      <c r="X55" s="5"/>
      <c r="Y55" s="5"/>
      <c r="Z55" s="5"/>
      <c r="AA55" s="5"/>
      <c r="AB55" s="5"/>
      <c r="AC55" s="6"/>
      <c r="AD55" s="5"/>
      <c r="AE55" s="6"/>
      <c r="AF55" s="5"/>
      <c r="AG55" s="6"/>
      <c r="AH55" s="5"/>
      <c r="AI55" s="6"/>
      <c r="AJ55" s="5"/>
      <c r="AK55" s="6"/>
      <c r="AL55" s="85"/>
      <c r="AM55" s="24"/>
      <c r="AN55" s="24"/>
      <c r="AO55" s="24"/>
      <c r="AP55" s="24"/>
      <c r="AQ55" s="24"/>
      <c r="AR55" s="24"/>
      <c r="AS55" s="24"/>
      <c r="AT55" s="24"/>
      <c r="AU55" s="24"/>
      <c r="AV55" s="24"/>
    </row>
    <row r="56" spans="1:48" s="8" customFormat="1">
      <c r="A56" s="2">
        <v>58</v>
      </c>
      <c r="B56" s="61" t="s">
        <v>131</v>
      </c>
      <c r="C56" s="61" t="s">
        <v>132</v>
      </c>
      <c r="D56" s="79" t="s">
        <v>76</v>
      </c>
      <c r="E56" s="9">
        <v>2</v>
      </c>
      <c r="F56" s="45">
        <f t="shared" si="4"/>
        <v>103.65</v>
      </c>
      <c r="G56" s="47">
        <f t="shared" si="3"/>
        <v>51.825000000000003</v>
      </c>
      <c r="H56" s="5">
        <v>56.77</v>
      </c>
      <c r="I56" s="5" t="s">
        <v>37</v>
      </c>
      <c r="J56" s="5">
        <v>46.88</v>
      </c>
      <c r="K56" s="5" t="s">
        <v>37</v>
      </c>
      <c r="L56" s="5"/>
      <c r="M56" s="5"/>
      <c r="N56" s="5" t="s">
        <v>253</v>
      </c>
      <c r="O56" s="5"/>
      <c r="P56" s="5"/>
      <c r="Q56" s="5"/>
      <c r="R56" s="16" t="s">
        <v>253</v>
      </c>
      <c r="S56" s="16"/>
      <c r="T56" s="5" t="s">
        <v>253</v>
      </c>
      <c r="U56" s="5"/>
      <c r="V56" s="5" t="s">
        <v>253</v>
      </c>
      <c r="W56" s="5"/>
      <c r="X56" s="5"/>
      <c r="Y56" s="5"/>
      <c r="Z56" s="5"/>
      <c r="AA56" s="5"/>
      <c r="AB56" s="5"/>
      <c r="AC56" s="6"/>
      <c r="AD56" s="5"/>
      <c r="AE56" s="6"/>
      <c r="AF56" s="5"/>
      <c r="AG56" s="6"/>
      <c r="AH56" s="5"/>
      <c r="AI56" s="6"/>
      <c r="AJ56" s="5"/>
      <c r="AK56" s="6"/>
      <c r="AL56" s="86"/>
      <c r="AM56" s="24"/>
      <c r="AN56" s="24"/>
      <c r="AO56" s="24"/>
      <c r="AP56" s="24"/>
      <c r="AQ56" s="24"/>
      <c r="AR56" s="24"/>
      <c r="AS56" s="24"/>
      <c r="AT56" s="24"/>
      <c r="AU56" s="24"/>
      <c r="AV56" s="24"/>
    </row>
    <row r="57" spans="1:48" s="8" customFormat="1">
      <c r="A57" s="2">
        <v>59</v>
      </c>
      <c r="B57" s="61" t="s">
        <v>149</v>
      </c>
      <c r="C57" s="61" t="s">
        <v>150</v>
      </c>
      <c r="D57" s="79" t="s">
        <v>52</v>
      </c>
      <c r="E57" s="24">
        <v>2</v>
      </c>
      <c r="F57" s="45">
        <f t="shared" si="4"/>
        <v>89.71</v>
      </c>
      <c r="G57" s="47">
        <f t="shared" si="3"/>
        <v>44.854999999999997</v>
      </c>
      <c r="H57" s="5"/>
      <c r="I57" s="5"/>
      <c r="J57" s="5"/>
      <c r="K57" s="5"/>
      <c r="L57" s="5"/>
      <c r="M57" s="5"/>
      <c r="N57" s="5"/>
      <c r="O57" s="5"/>
      <c r="P57" s="5">
        <v>41.23</v>
      </c>
      <c r="Q57" s="5" t="s">
        <v>282</v>
      </c>
      <c r="R57" s="16" t="s">
        <v>253</v>
      </c>
      <c r="S57" s="16"/>
      <c r="T57" s="5">
        <v>48.48</v>
      </c>
      <c r="U57" s="5" t="s">
        <v>43</v>
      </c>
      <c r="V57" s="5" t="s">
        <v>253</v>
      </c>
      <c r="W57" s="5"/>
      <c r="X57" s="5"/>
      <c r="Y57" s="5"/>
      <c r="Z57" s="5"/>
      <c r="AA57" s="5"/>
      <c r="AB57" s="5"/>
      <c r="AC57" s="6"/>
      <c r="AD57" s="5"/>
      <c r="AE57" s="6"/>
      <c r="AF57" s="5"/>
      <c r="AG57" s="6"/>
      <c r="AH57" s="5"/>
      <c r="AI57" s="6"/>
      <c r="AJ57" s="5"/>
      <c r="AK57" s="6"/>
      <c r="AL57" s="85"/>
      <c r="AM57" s="24"/>
      <c r="AN57" s="24"/>
      <c r="AO57" s="24"/>
      <c r="AP57" s="24"/>
      <c r="AQ57" s="24"/>
      <c r="AR57" s="24"/>
      <c r="AS57" s="24"/>
      <c r="AT57" s="24"/>
      <c r="AU57" s="24"/>
      <c r="AV57" s="24"/>
    </row>
    <row r="58" spans="1:48" s="8" customFormat="1">
      <c r="A58" s="2">
        <v>60</v>
      </c>
      <c r="B58" s="61" t="s">
        <v>184</v>
      </c>
      <c r="C58" s="61" t="s">
        <v>36</v>
      </c>
      <c r="D58" s="79" t="s">
        <v>56</v>
      </c>
      <c r="E58" s="9">
        <v>2</v>
      </c>
      <c r="F58" s="45">
        <f t="shared" si="4"/>
        <v>89.69</v>
      </c>
      <c r="G58" s="47">
        <f t="shared" si="3"/>
        <v>44.844999999999999</v>
      </c>
      <c r="H58" s="5"/>
      <c r="I58" s="5"/>
      <c r="J58" s="5">
        <v>42.61</v>
      </c>
      <c r="K58" s="5" t="s">
        <v>55</v>
      </c>
      <c r="L58" s="5"/>
      <c r="M58" s="5"/>
      <c r="N58" s="70" t="s">
        <v>253</v>
      </c>
      <c r="O58" s="70"/>
      <c r="P58" s="5"/>
      <c r="Q58" s="5"/>
      <c r="R58" s="16" t="s">
        <v>253</v>
      </c>
      <c r="S58" s="16"/>
      <c r="T58" s="5" t="s">
        <v>253</v>
      </c>
      <c r="U58" s="5"/>
      <c r="V58" s="5">
        <v>47.08</v>
      </c>
      <c r="W58" s="5" t="s">
        <v>55</v>
      </c>
      <c r="X58" s="5"/>
      <c r="Y58" s="5"/>
      <c r="Z58" s="5"/>
      <c r="AA58" s="5"/>
      <c r="AB58" s="5"/>
      <c r="AC58" s="6"/>
      <c r="AD58" s="5"/>
      <c r="AE58" s="6"/>
      <c r="AF58" s="5"/>
      <c r="AG58" s="6"/>
      <c r="AH58" s="5"/>
      <c r="AI58" s="6"/>
      <c r="AJ58" s="5"/>
      <c r="AK58" s="6"/>
      <c r="AL58" s="85"/>
      <c r="AM58" s="24"/>
      <c r="AN58" s="24"/>
      <c r="AO58" s="24"/>
      <c r="AP58" s="24"/>
      <c r="AQ58" s="24"/>
      <c r="AR58" s="24"/>
      <c r="AS58" s="24"/>
      <c r="AT58" s="24"/>
      <c r="AU58" s="24"/>
      <c r="AV58" s="24"/>
    </row>
    <row r="59" spans="1:48" s="8" customFormat="1">
      <c r="A59" s="2">
        <v>61</v>
      </c>
      <c r="B59" s="61" t="s">
        <v>96</v>
      </c>
      <c r="C59" s="61" t="s">
        <v>97</v>
      </c>
      <c r="D59" s="79" t="s">
        <v>71</v>
      </c>
      <c r="E59" s="9">
        <v>2</v>
      </c>
      <c r="F59" s="45">
        <f t="shared" si="4"/>
        <v>74.849999999999994</v>
      </c>
      <c r="G59" s="47">
        <f t="shared" si="3"/>
        <v>37.424999999999997</v>
      </c>
      <c r="H59" s="12">
        <v>30.47</v>
      </c>
      <c r="I59" s="12" t="s">
        <v>65</v>
      </c>
      <c r="J59" s="5"/>
      <c r="K59" s="5"/>
      <c r="L59" s="5"/>
      <c r="M59" s="68"/>
      <c r="N59" s="5" t="s">
        <v>253</v>
      </c>
      <c r="O59" s="5"/>
      <c r="P59" s="69"/>
      <c r="Q59" s="5"/>
      <c r="R59" s="5" t="s">
        <v>253</v>
      </c>
      <c r="S59" s="5"/>
      <c r="T59" s="5" t="s">
        <v>253</v>
      </c>
      <c r="U59" s="5"/>
      <c r="V59" s="5">
        <v>44.38</v>
      </c>
      <c r="W59" s="5" t="s">
        <v>303</v>
      </c>
      <c r="X59" s="5"/>
      <c r="Y59" s="5"/>
      <c r="Z59" s="5"/>
      <c r="AA59" s="5"/>
      <c r="AB59" s="5"/>
      <c r="AC59" s="6"/>
      <c r="AD59" s="5"/>
      <c r="AE59" s="6"/>
      <c r="AF59" s="5"/>
      <c r="AG59" s="6"/>
      <c r="AH59" s="5"/>
      <c r="AI59" s="6"/>
      <c r="AJ59" s="5"/>
      <c r="AK59" s="6"/>
      <c r="AL59" s="85"/>
      <c r="AM59" s="24"/>
      <c r="AN59" s="24"/>
      <c r="AO59" s="24"/>
      <c r="AP59" s="24"/>
      <c r="AQ59" s="24"/>
      <c r="AR59" s="24"/>
      <c r="AS59" s="24"/>
      <c r="AT59" s="24"/>
      <c r="AU59" s="24"/>
      <c r="AV59" s="24"/>
    </row>
    <row r="60" spans="1:48" s="8" customFormat="1">
      <c r="A60" s="2">
        <v>62</v>
      </c>
      <c r="B60" s="58" t="s">
        <v>252</v>
      </c>
      <c r="C60" s="58" t="s">
        <v>191</v>
      </c>
      <c r="D60" s="2" t="s">
        <v>251</v>
      </c>
      <c r="E60" s="24">
        <v>1</v>
      </c>
      <c r="F60" s="45">
        <f t="shared" si="4"/>
        <v>66.48</v>
      </c>
      <c r="G60" s="47">
        <f t="shared" si="3"/>
        <v>66.48</v>
      </c>
      <c r="H60" s="5"/>
      <c r="I60" s="5"/>
      <c r="J60" s="5"/>
      <c r="K60" s="5"/>
      <c r="L60" s="5">
        <v>66.48</v>
      </c>
      <c r="M60" s="5" t="s">
        <v>82</v>
      </c>
      <c r="N60" s="71" t="s">
        <v>253</v>
      </c>
      <c r="O60" s="71"/>
      <c r="P60" s="5"/>
      <c r="Q60" s="5"/>
      <c r="R60" s="5" t="s">
        <v>253</v>
      </c>
      <c r="S60" s="5"/>
      <c r="T60" s="5" t="s">
        <v>253</v>
      </c>
      <c r="U60" s="5"/>
      <c r="V60" s="5" t="s">
        <v>253</v>
      </c>
      <c r="W60" s="5"/>
      <c r="X60" s="5"/>
      <c r="Y60" s="5"/>
      <c r="Z60" s="5"/>
      <c r="AA60" s="5"/>
      <c r="AB60" s="5"/>
      <c r="AC60" s="6"/>
      <c r="AD60" s="5"/>
      <c r="AE60" s="6"/>
      <c r="AF60" s="5"/>
      <c r="AG60" s="6"/>
      <c r="AH60" s="13"/>
      <c r="AI60" s="24"/>
      <c r="AJ60" s="5"/>
      <c r="AK60" s="6"/>
      <c r="AL60" s="85"/>
      <c r="AM60" s="24"/>
      <c r="AN60" s="24"/>
      <c r="AO60" s="24"/>
      <c r="AP60" s="24"/>
      <c r="AQ60" s="24"/>
      <c r="AR60" s="24"/>
      <c r="AS60" s="24"/>
      <c r="AT60" s="24"/>
      <c r="AU60" s="24"/>
      <c r="AV60" s="24"/>
    </row>
    <row r="61" spans="1:48" s="8" customFormat="1">
      <c r="A61" s="2">
        <v>63</v>
      </c>
      <c r="B61" s="8" t="s">
        <v>302</v>
      </c>
      <c r="C61" s="8" t="s">
        <v>150</v>
      </c>
      <c r="D61" s="8" t="s">
        <v>301</v>
      </c>
      <c r="E61" s="24">
        <v>1</v>
      </c>
      <c r="F61" s="45">
        <f t="shared" si="4"/>
        <v>65</v>
      </c>
      <c r="G61" s="47">
        <f t="shared" si="3"/>
        <v>65</v>
      </c>
      <c r="V61" s="11">
        <v>65</v>
      </c>
      <c r="W61" s="8" t="s">
        <v>33</v>
      </c>
      <c r="AL61" s="15"/>
    </row>
    <row r="62" spans="1:48">
      <c r="A62" s="2">
        <v>64</v>
      </c>
      <c r="B62" s="61" t="s">
        <v>96</v>
      </c>
      <c r="C62" s="61" t="s">
        <v>111</v>
      </c>
      <c r="D62" s="79" t="s">
        <v>22</v>
      </c>
      <c r="E62" s="24">
        <v>1</v>
      </c>
      <c r="F62" s="45">
        <f t="shared" si="4"/>
        <v>62.04</v>
      </c>
      <c r="G62" s="47">
        <f t="shared" si="3"/>
        <v>62.04</v>
      </c>
      <c r="H62" s="5"/>
      <c r="I62" s="5"/>
      <c r="J62" s="5"/>
      <c r="K62" s="5"/>
      <c r="L62" s="5"/>
      <c r="M62" s="5"/>
      <c r="N62" s="5"/>
      <c r="O62" s="5"/>
      <c r="P62" s="24"/>
      <c r="Q62" s="24"/>
      <c r="R62" s="13">
        <v>62.04</v>
      </c>
      <c r="S62" s="24" t="s">
        <v>13</v>
      </c>
      <c r="T62" s="24" t="s">
        <v>253</v>
      </c>
      <c r="U62" s="24"/>
      <c r="V62" s="24" t="s">
        <v>253</v>
      </c>
      <c r="W62" s="24"/>
      <c r="X62" s="13"/>
      <c r="Y62" s="24"/>
      <c r="Z62" s="13"/>
      <c r="AA62" s="24"/>
      <c r="AB62" s="24"/>
      <c r="AC62" s="24"/>
      <c r="AD62" s="24"/>
      <c r="AE62" s="24"/>
      <c r="AF62" s="13"/>
      <c r="AG62" s="24"/>
      <c r="AH62" s="13"/>
      <c r="AI62" s="24"/>
      <c r="AJ62" s="13"/>
      <c r="AK62" s="24"/>
      <c r="AL62" s="87"/>
      <c r="AM62" s="88"/>
      <c r="AN62" s="88"/>
      <c r="AO62" s="88"/>
      <c r="AP62" s="88"/>
      <c r="AQ62" s="88"/>
      <c r="AR62" s="88"/>
      <c r="AS62" s="88"/>
      <c r="AT62" s="88"/>
      <c r="AU62" s="88"/>
      <c r="AV62" s="88"/>
    </row>
    <row r="63" spans="1:48" s="8" customFormat="1">
      <c r="A63" s="2">
        <v>65</v>
      </c>
      <c r="B63" s="8" t="s">
        <v>155</v>
      </c>
      <c r="C63" s="8" t="s">
        <v>99</v>
      </c>
      <c r="D63" s="8" t="s">
        <v>300</v>
      </c>
      <c r="E63" s="24">
        <v>1</v>
      </c>
      <c r="F63" s="45">
        <f t="shared" si="4"/>
        <v>60.42</v>
      </c>
      <c r="G63" s="47">
        <f t="shared" si="3"/>
        <v>60.42</v>
      </c>
      <c r="V63" s="11">
        <v>60.42</v>
      </c>
      <c r="W63" s="8" t="s">
        <v>44</v>
      </c>
      <c r="AL63" s="15"/>
    </row>
    <row r="64" spans="1:48" s="8" customFormat="1">
      <c r="A64" s="2">
        <v>66</v>
      </c>
      <c r="B64" s="61" t="s">
        <v>35</v>
      </c>
      <c r="C64" s="61" t="s">
        <v>36</v>
      </c>
      <c r="D64" s="79" t="s">
        <v>15</v>
      </c>
      <c r="E64" s="9">
        <v>1</v>
      </c>
      <c r="F64" s="45">
        <f t="shared" si="4"/>
        <v>58.52</v>
      </c>
      <c r="G64" s="47">
        <f t="shared" si="3"/>
        <v>58.52</v>
      </c>
      <c r="H64" s="5"/>
      <c r="I64" s="5"/>
      <c r="J64" s="5">
        <v>58.52</v>
      </c>
      <c r="K64" s="5" t="s">
        <v>12</v>
      </c>
      <c r="L64" s="5"/>
      <c r="M64" s="5"/>
      <c r="N64" s="5" t="s">
        <v>253</v>
      </c>
      <c r="O64" s="5"/>
      <c r="P64" s="5"/>
      <c r="Q64" s="5"/>
      <c r="R64" s="5" t="s">
        <v>253</v>
      </c>
      <c r="S64" s="5"/>
      <c r="T64" s="5" t="s">
        <v>253</v>
      </c>
      <c r="U64" s="5"/>
      <c r="V64" s="5" t="s">
        <v>253</v>
      </c>
      <c r="W64" s="5"/>
      <c r="X64" s="5"/>
      <c r="Y64" s="5"/>
      <c r="Z64" s="5"/>
      <c r="AA64" s="5"/>
      <c r="AB64" s="5"/>
      <c r="AC64" s="6"/>
      <c r="AD64" s="5"/>
      <c r="AE64" s="6"/>
      <c r="AF64" s="5"/>
      <c r="AG64" s="6"/>
      <c r="AH64" s="5"/>
      <c r="AI64" s="6"/>
      <c r="AJ64" s="5"/>
      <c r="AK64" s="6"/>
      <c r="AL64" s="85"/>
      <c r="AM64" s="24"/>
      <c r="AN64" s="24"/>
      <c r="AO64" s="24"/>
      <c r="AP64" s="24"/>
      <c r="AQ64" s="24"/>
      <c r="AR64" s="24"/>
      <c r="AS64" s="24"/>
      <c r="AT64" s="24"/>
      <c r="AU64" s="24"/>
      <c r="AV64" s="24"/>
    </row>
    <row r="65" spans="1:48" s="8" customFormat="1">
      <c r="A65" s="2">
        <v>67</v>
      </c>
      <c r="B65" s="61" t="s">
        <v>273</v>
      </c>
      <c r="C65" s="61" t="s">
        <v>36</v>
      </c>
      <c r="D65" s="79" t="s">
        <v>274</v>
      </c>
      <c r="E65" s="24">
        <v>1</v>
      </c>
      <c r="F65" s="45">
        <f t="shared" si="4"/>
        <v>57.95</v>
      </c>
      <c r="G65" s="47">
        <f t="shared" si="3"/>
        <v>57.95</v>
      </c>
      <c r="H65" s="12"/>
      <c r="I65" s="12"/>
      <c r="J65" s="5"/>
      <c r="K65" s="5"/>
      <c r="L65" s="5"/>
      <c r="M65" s="5"/>
      <c r="N65" s="5">
        <v>57.95</v>
      </c>
      <c r="O65" s="5" t="s">
        <v>275</v>
      </c>
      <c r="P65" s="5"/>
      <c r="Q65" s="5"/>
      <c r="R65" s="5" t="s">
        <v>253</v>
      </c>
      <c r="S65" s="5"/>
      <c r="T65" s="5" t="s">
        <v>253</v>
      </c>
      <c r="U65" s="5"/>
      <c r="V65" s="5" t="s">
        <v>253</v>
      </c>
      <c r="W65" s="5"/>
      <c r="X65" s="5"/>
      <c r="Y65" s="5"/>
      <c r="Z65" s="5"/>
      <c r="AA65" s="5"/>
      <c r="AB65" s="5"/>
      <c r="AC65" s="6"/>
      <c r="AD65" s="5"/>
      <c r="AE65" s="6"/>
      <c r="AF65" s="5"/>
      <c r="AG65" s="6"/>
      <c r="AH65" s="5"/>
      <c r="AI65" s="6"/>
      <c r="AJ65" s="5"/>
      <c r="AK65" s="6"/>
      <c r="AL65" s="85"/>
      <c r="AM65" s="24"/>
      <c r="AN65" s="24"/>
      <c r="AO65" s="24"/>
      <c r="AP65" s="24"/>
      <c r="AQ65" s="24"/>
      <c r="AR65" s="24"/>
      <c r="AS65" s="24"/>
      <c r="AT65" s="24"/>
      <c r="AU65" s="24"/>
      <c r="AV65" s="24"/>
    </row>
    <row r="66" spans="1:48" s="8" customFormat="1">
      <c r="A66" s="2">
        <v>68</v>
      </c>
      <c r="B66" s="61" t="s">
        <v>273</v>
      </c>
      <c r="C66" s="61" t="s">
        <v>276</v>
      </c>
      <c r="D66" s="79" t="s">
        <v>275</v>
      </c>
      <c r="E66" s="24">
        <v>1</v>
      </c>
      <c r="F66" s="45">
        <f t="shared" si="4"/>
        <v>57.95</v>
      </c>
      <c r="G66" s="47">
        <f t="shared" si="3"/>
        <v>57.95</v>
      </c>
      <c r="H66" s="12"/>
      <c r="I66" s="12"/>
      <c r="J66" s="5"/>
      <c r="K66" s="5"/>
      <c r="L66" s="5"/>
      <c r="M66" s="5"/>
      <c r="N66" s="5">
        <v>57.95</v>
      </c>
      <c r="O66" s="5" t="s">
        <v>274</v>
      </c>
      <c r="P66" s="5"/>
      <c r="Q66" s="5"/>
      <c r="R66" s="5" t="s">
        <v>253</v>
      </c>
      <c r="S66" s="5"/>
      <c r="T66" s="5" t="s">
        <v>253</v>
      </c>
      <c r="U66" s="5"/>
      <c r="V66" s="5" t="s">
        <v>253</v>
      </c>
      <c r="W66" s="5"/>
      <c r="X66" s="5"/>
      <c r="Y66" s="5"/>
      <c r="Z66" s="5"/>
      <c r="AA66" s="5"/>
      <c r="AB66" s="5"/>
      <c r="AC66" s="6"/>
      <c r="AD66" s="5"/>
      <c r="AE66" s="6"/>
      <c r="AF66" s="12"/>
      <c r="AG66" s="24"/>
      <c r="AH66" s="5"/>
      <c r="AI66" s="6"/>
      <c r="AJ66" s="5"/>
      <c r="AK66" s="6"/>
      <c r="AL66" s="85"/>
      <c r="AM66" s="24"/>
      <c r="AN66" s="24"/>
      <c r="AO66" s="24"/>
      <c r="AP66" s="24"/>
      <c r="AQ66" s="24"/>
      <c r="AR66" s="24"/>
      <c r="AS66" s="24"/>
      <c r="AT66" s="24"/>
      <c r="AU66" s="24"/>
      <c r="AV66" s="24"/>
    </row>
    <row r="67" spans="1:48" s="8" customFormat="1">
      <c r="A67" s="2">
        <v>69</v>
      </c>
      <c r="B67" s="61" t="s">
        <v>205</v>
      </c>
      <c r="C67" s="61" t="s">
        <v>206</v>
      </c>
      <c r="D67" s="79" t="s">
        <v>194</v>
      </c>
      <c r="E67" s="24">
        <v>1</v>
      </c>
      <c r="F67" s="45">
        <f t="shared" si="4"/>
        <v>56.48</v>
      </c>
      <c r="G67" s="47">
        <f t="shared" ref="G67:G98" si="5">F67/E67</f>
        <v>56.48</v>
      </c>
      <c r="H67" s="24"/>
      <c r="I67" s="24"/>
      <c r="J67" s="24"/>
      <c r="K67" s="24"/>
      <c r="L67" s="24"/>
      <c r="M67" s="24"/>
      <c r="N67" s="13"/>
      <c r="O67" s="24"/>
      <c r="P67" s="24"/>
      <c r="Q67" s="24"/>
      <c r="R67" s="13">
        <v>56.48</v>
      </c>
      <c r="S67" s="24" t="s">
        <v>33</v>
      </c>
      <c r="T67" s="24" t="s">
        <v>253</v>
      </c>
      <c r="U67" s="24"/>
      <c r="V67" s="24" t="s">
        <v>253</v>
      </c>
      <c r="W67" s="24"/>
      <c r="X67" s="13"/>
      <c r="Y67" s="24"/>
      <c r="Z67" s="24"/>
      <c r="AA67" s="24"/>
      <c r="AB67" s="24"/>
      <c r="AC67" s="24"/>
      <c r="AD67" s="24"/>
      <c r="AE67" s="24"/>
      <c r="AF67" s="13"/>
      <c r="AG67" s="24"/>
      <c r="AH67" s="13"/>
      <c r="AI67" s="24"/>
      <c r="AJ67" s="13"/>
      <c r="AK67" s="24"/>
      <c r="AL67" s="86"/>
      <c r="AM67" s="24"/>
      <c r="AN67" s="24"/>
      <c r="AO67" s="24"/>
      <c r="AP67" s="24"/>
      <c r="AQ67" s="24"/>
      <c r="AR67" s="24"/>
      <c r="AS67" s="24"/>
      <c r="AT67" s="24"/>
      <c r="AU67" s="24"/>
      <c r="AV67" s="24"/>
    </row>
    <row r="68" spans="1:48" s="8" customFormat="1">
      <c r="A68" s="2">
        <v>70</v>
      </c>
      <c r="B68" s="61" t="s">
        <v>160</v>
      </c>
      <c r="C68" s="61" t="s">
        <v>161</v>
      </c>
      <c r="D68" s="79" t="s">
        <v>14</v>
      </c>
      <c r="E68" s="9">
        <v>1</v>
      </c>
      <c r="F68" s="45">
        <f t="shared" si="4"/>
        <v>54.77</v>
      </c>
      <c r="G68" s="47">
        <f t="shared" si="5"/>
        <v>54.77</v>
      </c>
      <c r="H68" s="5"/>
      <c r="I68" s="5"/>
      <c r="J68" s="25"/>
      <c r="K68" s="25"/>
      <c r="L68" s="5"/>
      <c r="M68" s="5"/>
      <c r="N68" s="5">
        <v>54.77</v>
      </c>
      <c r="O68" s="5" t="s">
        <v>264</v>
      </c>
      <c r="P68" s="5"/>
      <c r="Q68" s="5"/>
      <c r="R68" s="5" t="s">
        <v>253</v>
      </c>
      <c r="S68" s="5"/>
      <c r="T68" s="5" t="s">
        <v>253</v>
      </c>
      <c r="U68" s="5"/>
      <c r="V68" s="5" t="s">
        <v>253</v>
      </c>
      <c r="W68" s="5"/>
      <c r="X68" s="5"/>
      <c r="Y68" s="5"/>
      <c r="Z68" s="5"/>
      <c r="AA68" s="5"/>
      <c r="AB68" s="5"/>
      <c r="AC68" s="6"/>
      <c r="AD68" s="5"/>
      <c r="AE68" s="6"/>
      <c r="AF68" s="5"/>
      <c r="AG68" s="6"/>
      <c r="AH68" s="5"/>
      <c r="AI68" s="6"/>
      <c r="AJ68" s="5"/>
      <c r="AK68" s="6"/>
      <c r="AL68" s="85"/>
      <c r="AM68" s="24"/>
      <c r="AN68" s="24"/>
      <c r="AO68" s="24"/>
      <c r="AP68" s="24"/>
      <c r="AQ68" s="24"/>
      <c r="AR68" s="24"/>
      <c r="AS68" s="24"/>
      <c r="AT68" s="24"/>
      <c r="AU68" s="24"/>
      <c r="AV68" s="24"/>
    </row>
    <row r="69" spans="1:48" s="8" customFormat="1">
      <c r="A69" s="2">
        <v>71</v>
      </c>
      <c r="B69" s="61" t="s">
        <v>270</v>
      </c>
      <c r="C69" s="61" t="s">
        <v>271</v>
      </c>
      <c r="D69" s="79" t="s">
        <v>272</v>
      </c>
      <c r="E69" s="9">
        <v>1</v>
      </c>
      <c r="F69" s="45">
        <f t="shared" si="4"/>
        <v>54.77</v>
      </c>
      <c r="G69" s="47">
        <f t="shared" si="5"/>
        <v>54.77</v>
      </c>
      <c r="H69" s="5"/>
      <c r="I69" s="5"/>
      <c r="J69" s="25"/>
      <c r="K69" s="25"/>
      <c r="L69" s="5"/>
      <c r="M69" s="5"/>
      <c r="N69" s="5">
        <v>54.77</v>
      </c>
      <c r="O69" s="5" t="s">
        <v>14</v>
      </c>
      <c r="P69" s="5"/>
      <c r="Q69" s="5"/>
      <c r="R69" s="5" t="s">
        <v>253</v>
      </c>
      <c r="S69" s="5"/>
      <c r="T69" s="5" t="s">
        <v>253</v>
      </c>
      <c r="U69" s="5"/>
      <c r="V69" s="5" t="s">
        <v>253</v>
      </c>
      <c r="W69" s="5"/>
      <c r="X69" s="5"/>
      <c r="Y69" s="5"/>
      <c r="Z69" s="5"/>
      <c r="AA69" s="5"/>
      <c r="AB69" s="5"/>
      <c r="AC69" s="6"/>
      <c r="AD69" s="5"/>
      <c r="AE69" s="6"/>
      <c r="AF69" s="5"/>
      <c r="AG69" s="6"/>
      <c r="AH69" s="5"/>
      <c r="AI69" s="6"/>
      <c r="AJ69" s="5"/>
      <c r="AK69" s="6"/>
      <c r="AL69" s="85"/>
      <c r="AM69" s="24"/>
      <c r="AN69" s="24"/>
      <c r="AO69" s="24"/>
      <c r="AP69" s="24"/>
      <c r="AQ69" s="24"/>
      <c r="AR69" s="24"/>
      <c r="AS69" s="24"/>
      <c r="AT69" s="24"/>
      <c r="AU69" s="24"/>
      <c r="AV69" s="24"/>
    </row>
    <row r="70" spans="1:48">
      <c r="A70" s="2">
        <v>72</v>
      </c>
      <c r="B70" s="61" t="s">
        <v>195</v>
      </c>
      <c r="C70" s="61" t="s">
        <v>196</v>
      </c>
      <c r="D70" s="79" t="s">
        <v>197</v>
      </c>
      <c r="E70" s="9">
        <v>1</v>
      </c>
      <c r="F70" s="45">
        <f t="shared" si="4"/>
        <v>52.08</v>
      </c>
      <c r="G70" s="47">
        <f t="shared" si="5"/>
        <v>52.08</v>
      </c>
      <c r="H70" s="5"/>
      <c r="I70" s="5"/>
      <c r="J70" s="5"/>
      <c r="K70" s="5"/>
      <c r="L70" s="5"/>
      <c r="M70" s="5"/>
      <c r="N70" s="5">
        <v>52.08</v>
      </c>
      <c r="O70" s="5" t="s">
        <v>198</v>
      </c>
      <c r="P70" s="5"/>
      <c r="Q70" s="5"/>
      <c r="R70" s="5" t="s">
        <v>253</v>
      </c>
      <c r="S70" s="5"/>
      <c r="T70" s="5" t="s">
        <v>253</v>
      </c>
      <c r="U70" s="5"/>
      <c r="V70" s="5" t="s">
        <v>253</v>
      </c>
      <c r="W70" s="5"/>
      <c r="X70" s="5"/>
      <c r="Y70" s="5"/>
      <c r="Z70" s="5"/>
      <c r="AA70" s="5"/>
      <c r="AB70" s="5"/>
      <c r="AC70" s="6"/>
      <c r="AD70" s="5"/>
      <c r="AE70" s="6"/>
      <c r="AF70" s="5"/>
      <c r="AG70" s="6"/>
      <c r="AH70" s="5"/>
      <c r="AI70" s="6"/>
      <c r="AJ70" s="5"/>
      <c r="AK70" s="6"/>
      <c r="AL70" s="87"/>
      <c r="AM70" s="88"/>
      <c r="AN70" s="88"/>
      <c r="AO70" s="88"/>
      <c r="AP70" s="88"/>
      <c r="AQ70" s="88"/>
      <c r="AR70" s="88"/>
      <c r="AS70" s="88"/>
      <c r="AT70" s="88"/>
      <c r="AU70" s="88"/>
      <c r="AV70" s="88"/>
    </row>
    <row r="71" spans="1:48">
      <c r="A71" s="2">
        <v>73</v>
      </c>
      <c r="B71" s="61" t="s">
        <v>200</v>
      </c>
      <c r="C71" s="61" t="s">
        <v>201</v>
      </c>
      <c r="D71" s="79" t="s">
        <v>198</v>
      </c>
      <c r="E71" s="9">
        <v>1</v>
      </c>
      <c r="F71" s="45">
        <f t="shared" si="4"/>
        <v>52.08</v>
      </c>
      <c r="G71" s="47">
        <f t="shared" si="5"/>
        <v>52.08</v>
      </c>
      <c r="H71" s="5"/>
      <c r="I71" s="5"/>
      <c r="J71" s="5"/>
      <c r="K71" s="5"/>
      <c r="L71" s="5"/>
      <c r="M71" s="5"/>
      <c r="N71" s="70">
        <v>52.08</v>
      </c>
      <c r="O71" s="70" t="s">
        <v>197</v>
      </c>
      <c r="P71" s="5"/>
      <c r="Q71" s="5"/>
      <c r="R71" s="5" t="s">
        <v>253</v>
      </c>
      <c r="S71" s="5"/>
      <c r="T71" s="5" t="s">
        <v>253</v>
      </c>
      <c r="U71" s="5"/>
      <c r="V71" s="5" t="s">
        <v>253</v>
      </c>
      <c r="W71" s="5"/>
      <c r="X71" s="5"/>
      <c r="Y71" s="5"/>
      <c r="Z71" s="5"/>
      <c r="AA71" s="5"/>
      <c r="AB71" s="5"/>
      <c r="AC71" s="6"/>
      <c r="AD71" s="5"/>
      <c r="AE71" s="6"/>
      <c r="AF71" s="5"/>
      <c r="AG71" s="6"/>
      <c r="AH71" s="5"/>
      <c r="AI71" s="6"/>
      <c r="AJ71" s="5"/>
      <c r="AK71" s="6"/>
      <c r="AL71" s="87"/>
      <c r="AM71" s="88"/>
      <c r="AN71" s="88"/>
      <c r="AO71" s="88"/>
      <c r="AP71" s="88"/>
      <c r="AQ71" s="88"/>
      <c r="AR71" s="88"/>
      <c r="AS71" s="88"/>
      <c r="AT71" s="88"/>
      <c r="AU71" s="88"/>
      <c r="AV71" s="88"/>
    </row>
    <row r="72" spans="1:48">
      <c r="A72" s="2">
        <v>74</v>
      </c>
      <c r="B72" s="61" t="s">
        <v>265</v>
      </c>
      <c r="C72" s="61" t="s">
        <v>287</v>
      </c>
      <c r="D72" s="79" t="s">
        <v>268</v>
      </c>
      <c r="E72" s="9">
        <v>1</v>
      </c>
      <c r="F72" s="45">
        <f t="shared" si="4"/>
        <v>51.88</v>
      </c>
      <c r="G72" s="47">
        <f t="shared" si="5"/>
        <v>51.88</v>
      </c>
      <c r="H72" s="5"/>
      <c r="I72" s="5"/>
      <c r="J72" s="5"/>
      <c r="K72" s="5"/>
      <c r="L72" s="5"/>
      <c r="M72" s="68"/>
      <c r="N72" s="5">
        <v>51.88</v>
      </c>
      <c r="O72" s="24" t="s">
        <v>269</v>
      </c>
      <c r="P72" s="69"/>
      <c r="Q72" s="5"/>
      <c r="R72" s="5" t="s">
        <v>253</v>
      </c>
      <c r="S72" s="5"/>
      <c r="T72" s="5" t="s">
        <v>253</v>
      </c>
      <c r="U72" s="5"/>
      <c r="V72" s="5" t="s">
        <v>253</v>
      </c>
      <c r="W72" s="5"/>
      <c r="X72" s="5"/>
      <c r="Y72" s="5"/>
      <c r="Z72" s="5"/>
      <c r="AA72" s="5"/>
      <c r="AB72" s="5"/>
      <c r="AC72" s="6"/>
      <c r="AD72" s="5"/>
      <c r="AE72" s="6"/>
      <c r="AF72" s="5"/>
      <c r="AG72" s="6"/>
      <c r="AH72" s="5"/>
      <c r="AI72" s="6"/>
      <c r="AJ72" s="5"/>
      <c r="AK72" s="6"/>
      <c r="AL72" s="87"/>
      <c r="AM72" s="88"/>
      <c r="AN72" s="88"/>
      <c r="AO72" s="88"/>
      <c r="AP72" s="88"/>
      <c r="AQ72" s="88"/>
      <c r="AR72" s="88"/>
      <c r="AS72" s="88"/>
      <c r="AT72" s="88"/>
      <c r="AU72" s="88"/>
      <c r="AV72" s="88"/>
    </row>
    <row r="73" spans="1:48">
      <c r="A73" s="2">
        <v>75</v>
      </c>
      <c r="B73" s="61" t="s">
        <v>267</v>
      </c>
      <c r="C73" s="61" t="s">
        <v>107</v>
      </c>
      <c r="D73" s="79" t="s">
        <v>269</v>
      </c>
      <c r="E73" s="9">
        <v>1</v>
      </c>
      <c r="F73" s="45">
        <f t="shared" si="4"/>
        <v>51.88</v>
      </c>
      <c r="G73" s="47">
        <f t="shared" si="5"/>
        <v>51.88</v>
      </c>
      <c r="H73" s="5"/>
      <c r="I73" s="5"/>
      <c r="J73" s="5"/>
      <c r="K73" s="5"/>
      <c r="L73" s="5"/>
      <c r="M73" s="68"/>
      <c r="N73" s="5">
        <v>51.88</v>
      </c>
      <c r="O73" s="24" t="s">
        <v>268</v>
      </c>
      <c r="P73" s="69"/>
      <c r="Q73" s="5"/>
      <c r="R73" s="5" t="s">
        <v>253</v>
      </c>
      <c r="S73" s="5"/>
      <c r="T73" s="5" t="s">
        <v>253</v>
      </c>
      <c r="U73" s="5"/>
      <c r="V73" s="5" t="s">
        <v>253</v>
      </c>
      <c r="W73" s="5"/>
      <c r="X73" s="5"/>
      <c r="Y73" s="5"/>
      <c r="Z73" s="5"/>
      <c r="AA73" s="5"/>
      <c r="AB73" s="5"/>
      <c r="AC73" s="6"/>
      <c r="AD73" s="5"/>
      <c r="AE73" s="6"/>
      <c r="AF73" s="5"/>
      <c r="AG73" s="6"/>
      <c r="AH73" s="5"/>
      <c r="AI73" s="6"/>
      <c r="AJ73" s="5"/>
      <c r="AK73" s="6"/>
      <c r="AL73" s="87"/>
      <c r="AM73" s="88"/>
      <c r="AN73" s="88"/>
      <c r="AO73" s="88"/>
      <c r="AP73" s="88"/>
      <c r="AQ73" s="88"/>
      <c r="AR73" s="88"/>
      <c r="AS73" s="88"/>
      <c r="AT73" s="88"/>
      <c r="AU73" s="88"/>
      <c r="AV73" s="88"/>
    </row>
    <row r="74" spans="1:48" s="8" customFormat="1">
      <c r="A74" s="2">
        <v>76</v>
      </c>
      <c r="B74" s="49" t="s">
        <v>25</v>
      </c>
      <c r="C74" s="49" t="s">
        <v>277</v>
      </c>
      <c r="D74" s="24" t="s">
        <v>281</v>
      </c>
      <c r="E74" s="24">
        <v>1</v>
      </c>
      <c r="F74" s="45">
        <f t="shared" si="4"/>
        <v>50.65</v>
      </c>
      <c r="G74" s="47">
        <f t="shared" si="5"/>
        <v>50.65</v>
      </c>
      <c r="H74" s="24"/>
      <c r="I74" s="24"/>
      <c r="J74" s="24"/>
      <c r="K74" s="24"/>
      <c r="L74" s="24"/>
      <c r="M74" s="24"/>
      <c r="N74" s="104"/>
      <c r="O74" s="89"/>
      <c r="P74" s="13">
        <v>50.65</v>
      </c>
      <c r="Q74" s="24" t="s">
        <v>280</v>
      </c>
      <c r="R74" s="24" t="s">
        <v>253</v>
      </c>
      <c r="S74" s="24"/>
      <c r="T74" s="24" t="s">
        <v>253</v>
      </c>
      <c r="U74" s="24"/>
      <c r="V74" s="24" t="s">
        <v>253</v>
      </c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86"/>
      <c r="AM74" s="24"/>
      <c r="AN74" s="24"/>
      <c r="AO74" s="24"/>
      <c r="AP74" s="24"/>
      <c r="AQ74" s="24"/>
      <c r="AR74" s="24"/>
      <c r="AS74" s="24"/>
      <c r="AT74" s="24"/>
      <c r="AU74" s="24"/>
      <c r="AV74" s="24"/>
    </row>
    <row r="75" spans="1:48" s="8" customFormat="1">
      <c r="A75" s="2">
        <v>77</v>
      </c>
      <c r="B75" s="49" t="s">
        <v>278</v>
      </c>
      <c r="C75" s="49" t="s">
        <v>279</v>
      </c>
      <c r="D75" s="24" t="s">
        <v>280</v>
      </c>
      <c r="E75" s="24">
        <v>1</v>
      </c>
      <c r="F75" s="45">
        <f t="shared" si="4"/>
        <v>50.65</v>
      </c>
      <c r="G75" s="47">
        <f t="shared" si="5"/>
        <v>50.65</v>
      </c>
      <c r="H75" s="24"/>
      <c r="I75" s="24"/>
      <c r="J75" s="24"/>
      <c r="K75" s="24"/>
      <c r="L75" s="24"/>
      <c r="M75" s="24"/>
      <c r="N75" s="13"/>
      <c r="O75" s="24"/>
      <c r="P75" s="13">
        <v>50.65</v>
      </c>
      <c r="Q75" s="24" t="s">
        <v>281</v>
      </c>
      <c r="R75" s="24" t="s">
        <v>253</v>
      </c>
      <c r="S75" s="24"/>
      <c r="T75" s="24" t="s">
        <v>253</v>
      </c>
      <c r="U75" s="24"/>
      <c r="V75" s="24" t="s">
        <v>253</v>
      </c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86"/>
      <c r="AM75" s="24"/>
      <c r="AN75" s="24"/>
      <c r="AO75" s="24"/>
      <c r="AP75" s="24"/>
      <c r="AQ75" s="24"/>
      <c r="AR75" s="24"/>
      <c r="AS75" s="24"/>
      <c r="AT75" s="24"/>
      <c r="AU75" s="24"/>
      <c r="AV75" s="24"/>
    </row>
    <row r="76" spans="1:48" s="8" customFormat="1">
      <c r="A76" s="2">
        <v>78</v>
      </c>
      <c r="B76" s="8" t="s">
        <v>80</v>
      </c>
      <c r="C76" s="61" t="s">
        <v>260</v>
      </c>
      <c r="D76" s="79" t="s">
        <v>262</v>
      </c>
      <c r="E76" s="24">
        <v>1</v>
      </c>
      <c r="F76" s="45">
        <f t="shared" si="4"/>
        <v>50.21</v>
      </c>
      <c r="G76" s="47">
        <f t="shared" si="5"/>
        <v>50.21</v>
      </c>
      <c r="H76" s="5"/>
      <c r="I76" s="5"/>
      <c r="J76" s="5"/>
      <c r="K76" s="5"/>
      <c r="L76" s="5"/>
      <c r="M76" s="5"/>
      <c r="N76" s="5">
        <v>50.21</v>
      </c>
      <c r="O76" s="5" t="s">
        <v>263</v>
      </c>
      <c r="P76" s="5"/>
      <c r="Q76" s="5"/>
      <c r="R76" s="5" t="s">
        <v>253</v>
      </c>
      <c r="S76" s="5"/>
      <c r="T76" s="5" t="s">
        <v>253</v>
      </c>
      <c r="U76" s="5"/>
      <c r="V76" s="5" t="s">
        <v>253</v>
      </c>
      <c r="W76" s="5"/>
      <c r="X76" s="5"/>
      <c r="Y76" s="5"/>
      <c r="Z76" s="5"/>
      <c r="AA76" s="5"/>
      <c r="AB76" s="5"/>
      <c r="AC76" s="6"/>
      <c r="AD76" s="5"/>
      <c r="AE76" s="6"/>
      <c r="AF76" s="5"/>
      <c r="AG76" s="6"/>
      <c r="AH76" s="5"/>
      <c r="AI76" s="6"/>
      <c r="AJ76" s="5"/>
      <c r="AK76" s="6"/>
      <c r="AL76" s="85"/>
      <c r="AM76" s="24"/>
      <c r="AN76" s="24"/>
      <c r="AO76" s="24"/>
      <c r="AP76" s="24"/>
      <c r="AQ76" s="24"/>
      <c r="AR76" s="24"/>
      <c r="AS76" s="24"/>
      <c r="AT76" s="24"/>
      <c r="AU76" s="24"/>
      <c r="AV76" s="24"/>
    </row>
    <row r="77" spans="1:48" s="8" customFormat="1">
      <c r="A77" s="2">
        <v>79</v>
      </c>
      <c r="B77" s="49" t="s">
        <v>100</v>
      </c>
      <c r="C77" s="49" t="s">
        <v>293</v>
      </c>
      <c r="D77" s="24" t="s">
        <v>290</v>
      </c>
      <c r="E77" s="24">
        <v>1</v>
      </c>
      <c r="F77" s="45">
        <f t="shared" si="4"/>
        <v>46.69</v>
      </c>
      <c r="G77" s="47">
        <f t="shared" si="5"/>
        <v>46.69</v>
      </c>
      <c r="H77" s="24"/>
      <c r="I77" s="24"/>
      <c r="J77" s="24"/>
      <c r="K77" s="24"/>
      <c r="L77" s="24"/>
      <c r="M77" s="24"/>
      <c r="N77" s="13"/>
      <c r="O77" s="24"/>
      <c r="P77" s="24"/>
      <c r="Q77" s="24"/>
      <c r="R77" s="24"/>
      <c r="S77" s="24"/>
      <c r="T77" s="13">
        <v>46.69</v>
      </c>
      <c r="U77" s="24" t="s">
        <v>59</v>
      </c>
      <c r="V77" s="24" t="s">
        <v>253</v>
      </c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86"/>
      <c r="AM77" s="24"/>
      <c r="AN77" s="24"/>
      <c r="AO77" s="24"/>
      <c r="AP77" s="24"/>
      <c r="AQ77" s="24"/>
      <c r="AR77" s="24"/>
      <c r="AS77" s="24"/>
      <c r="AT77" s="24"/>
      <c r="AU77" s="24"/>
      <c r="AV77" s="24"/>
    </row>
    <row r="78" spans="1:48" s="8" customFormat="1">
      <c r="A78" s="2">
        <v>80</v>
      </c>
      <c r="B78" s="49" t="s">
        <v>294</v>
      </c>
      <c r="C78" s="49" t="s">
        <v>295</v>
      </c>
      <c r="D78" s="24" t="s">
        <v>296</v>
      </c>
      <c r="E78" s="24">
        <v>1</v>
      </c>
      <c r="F78" s="45">
        <f t="shared" si="4"/>
        <v>46.49</v>
      </c>
      <c r="G78" s="47">
        <f t="shared" si="5"/>
        <v>46.49</v>
      </c>
      <c r="H78" s="24"/>
      <c r="I78" s="24"/>
      <c r="J78" s="24"/>
      <c r="K78" s="24"/>
      <c r="L78" s="24"/>
      <c r="M78" s="24"/>
      <c r="N78" s="13"/>
      <c r="O78" s="24"/>
      <c r="P78" s="24"/>
      <c r="Q78" s="24"/>
      <c r="R78" s="24"/>
      <c r="S78" s="24"/>
      <c r="T78" s="13">
        <v>46.49</v>
      </c>
      <c r="U78" s="24" t="s">
        <v>297</v>
      </c>
      <c r="V78" s="24" t="s">
        <v>253</v>
      </c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86"/>
      <c r="AM78" s="24"/>
      <c r="AN78" s="24"/>
      <c r="AO78" s="24"/>
      <c r="AP78" s="24"/>
      <c r="AQ78" s="24"/>
      <c r="AR78" s="24"/>
      <c r="AS78" s="24"/>
      <c r="AT78" s="24"/>
      <c r="AU78" s="24"/>
      <c r="AV78" s="24"/>
    </row>
    <row r="79" spans="1:48" s="8" customFormat="1">
      <c r="A79" s="2">
        <v>81</v>
      </c>
      <c r="B79" s="49" t="s">
        <v>298</v>
      </c>
      <c r="C79" s="49" t="s">
        <v>299</v>
      </c>
      <c r="D79" s="24" t="s">
        <v>297</v>
      </c>
      <c r="E79" s="24">
        <v>1</v>
      </c>
      <c r="F79" s="45">
        <f t="shared" si="4"/>
        <v>46.49</v>
      </c>
      <c r="G79" s="47">
        <f t="shared" si="5"/>
        <v>46.49</v>
      </c>
      <c r="H79" s="24"/>
      <c r="I79" s="24"/>
      <c r="J79" s="24"/>
      <c r="K79" s="24"/>
      <c r="L79" s="24"/>
      <c r="M79" s="24"/>
      <c r="N79" s="13"/>
      <c r="O79" s="24"/>
      <c r="P79" s="24"/>
      <c r="Q79" s="24"/>
      <c r="R79" s="24"/>
      <c r="S79" s="24"/>
      <c r="T79" s="13">
        <v>46.49</v>
      </c>
      <c r="U79" s="24" t="s">
        <v>296</v>
      </c>
      <c r="V79" s="24" t="s">
        <v>253</v>
      </c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86"/>
      <c r="AM79" s="24"/>
      <c r="AN79" s="24"/>
      <c r="AO79" s="24"/>
      <c r="AP79" s="24"/>
      <c r="AQ79" s="24"/>
      <c r="AR79" s="24"/>
      <c r="AS79" s="24"/>
      <c r="AT79" s="24"/>
      <c r="AU79" s="24"/>
      <c r="AV79" s="24"/>
    </row>
    <row r="80" spans="1:48">
      <c r="A80" s="2">
        <v>82</v>
      </c>
      <c r="B80" s="49" t="s">
        <v>292</v>
      </c>
      <c r="C80" s="49" t="s">
        <v>111</v>
      </c>
      <c r="D80" s="24" t="s">
        <v>289</v>
      </c>
      <c r="E80" s="24">
        <v>1</v>
      </c>
      <c r="F80" s="45">
        <f t="shared" si="4"/>
        <v>46.28</v>
      </c>
      <c r="G80" s="47">
        <f t="shared" si="5"/>
        <v>46.28</v>
      </c>
      <c r="H80" s="24"/>
      <c r="I80" s="24"/>
      <c r="J80" s="24"/>
      <c r="K80" s="24"/>
      <c r="L80" s="24"/>
      <c r="M80" s="24"/>
      <c r="N80" s="13"/>
      <c r="O80" s="24"/>
      <c r="P80" s="24"/>
      <c r="Q80" s="24"/>
      <c r="R80" s="24"/>
      <c r="S80" s="24"/>
      <c r="T80" s="13">
        <v>46.28</v>
      </c>
      <c r="U80" s="24" t="s">
        <v>37</v>
      </c>
      <c r="V80" s="24" t="s">
        <v>253</v>
      </c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6"/>
      <c r="AH80" s="24"/>
      <c r="AI80" s="24"/>
      <c r="AJ80" s="24"/>
      <c r="AK80" s="24"/>
      <c r="AL80" s="24"/>
      <c r="AM80" s="88"/>
      <c r="AN80" s="88"/>
      <c r="AO80" s="88"/>
      <c r="AP80" s="88"/>
      <c r="AQ80" s="88"/>
      <c r="AR80" s="88"/>
      <c r="AS80" s="88"/>
      <c r="AT80" s="88"/>
      <c r="AU80" s="88"/>
      <c r="AV80" s="88"/>
    </row>
    <row r="81" spans="1:48">
      <c r="A81" s="2">
        <v>83</v>
      </c>
      <c r="B81" s="61" t="s">
        <v>134</v>
      </c>
      <c r="C81" s="61" t="s">
        <v>213</v>
      </c>
      <c r="D81" s="79" t="s">
        <v>137</v>
      </c>
      <c r="E81" s="9">
        <v>1</v>
      </c>
      <c r="F81" s="45">
        <f t="shared" si="4"/>
        <v>46.21</v>
      </c>
      <c r="G81" s="47">
        <f t="shared" si="5"/>
        <v>46.21</v>
      </c>
      <c r="H81" s="24"/>
      <c r="I81" s="24"/>
      <c r="J81" s="24"/>
      <c r="K81" s="24"/>
      <c r="L81" s="24"/>
      <c r="M81" s="24"/>
      <c r="N81" s="13"/>
      <c r="O81" s="24"/>
      <c r="P81" s="24"/>
      <c r="Q81" s="24"/>
      <c r="R81" s="13">
        <v>46.21</v>
      </c>
      <c r="S81" s="24" t="s">
        <v>285</v>
      </c>
      <c r="T81" s="24" t="s">
        <v>253</v>
      </c>
      <c r="U81" s="24"/>
      <c r="V81" s="24" t="s">
        <v>253</v>
      </c>
      <c r="W81" s="24"/>
      <c r="X81" s="24"/>
      <c r="Y81" s="24"/>
      <c r="Z81" s="13"/>
      <c r="AA81" s="24"/>
      <c r="AB81" s="24"/>
      <c r="AC81" s="24"/>
      <c r="AD81" s="24"/>
      <c r="AE81" s="24"/>
      <c r="AF81" s="13"/>
      <c r="AG81" s="26"/>
      <c r="AH81" s="13"/>
      <c r="AI81" s="24"/>
      <c r="AJ81" s="13"/>
      <c r="AK81" s="24"/>
      <c r="AL81" s="24"/>
      <c r="AM81" s="88"/>
      <c r="AN81" s="88"/>
      <c r="AO81" s="88"/>
      <c r="AP81" s="88"/>
      <c r="AQ81" s="88"/>
      <c r="AR81" s="88"/>
      <c r="AS81" s="88"/>
      <c r="AT81" s="88"/>
      <c r="AU81" s="88"/>
      <c r="AV81" s="88"/>
    </row>
    <row r="82" spans="1:48">
      <c r="A82" s="2">
        <v>84</v>
      </c>
      <c r="B82" s="61" t="s">
        <v>28</v>
      </c>
      <c r="C82" s="61" t="s">
        <v>286</v>
      </c>
      <c r="D82" s="79" t="s">
        <v>285</v>
      </c>
      <c r="E82" s="9">
        <v>1</v>
      </c>
      <c r="F82" s="45">
        <f t="shared" si="4"/>
        <v>46.21</v>
      </c>
      <c r="G82" s="47">
        <f t="shared" si="5"/>
        <v>46.21</v>
      </c>
      <c r="H82" s="24"/>
      <c r="I82" s="24"/>
      <c r="J82" s="24"/>
      <c r="K82" s="24"/>
      <c r="L82" s="24"/>
      <c r="M82" s="24"/>
      <c r="N82" s="13"/>
      <c r="O82" s="88"/>
      <c r="P82" s="24"/>
      <c r="Q82" s="24"/>
      <c r="R82" s="13">
        <v>46.21</v>
      </c>
      <c r="S82" s="24" t="s">
        <v>137</v>
      </c>
      <c r="T82" s="24" t="s">
        <v>291</v>
      </c>
      <c r="U82" s="24"/>
      <c r="V82" s="24" t="s">
        <v>253</v>
      </c>
      <c r="W82" s="24"/>
      <c r="X82" s="24"/>
      <c r="Y82" s="24"/>
      <c r="Z82" s="13"/>
      <c r="AA82" s="24"/>
      <c r="AB82" s="24"/>
      <c r="AC82" s="24"/>
      <c r="AD82" s="24"/>
      <c r="AE82" s="24"/>
      <c r="AF82" s="13"/>
      <c r="AG82" s="26"/>
      <c r="AH82" s="13"/>
      <c r="AI82" s="24"/>
      <c r="AJ82" s="13"/>
      <c r="AK82" s="24"/>
      <c r="AL82" s="24"/>
      <c r="AM82" s="88"/>
      <c r="AN82" s="88"/>
      <c r="AO82" s="88"/>
      <c r="AP82" s="88"/>
      <c r="AQ82" s="88"/>
      <c r="AR82" s="88"/>
      <c r="AS82" s="88"/>
      <c r="AT82" s="88"/>
      <c r="AU82" s="88"/>
      <c r="AV82" s="88"/>
    </row>
    <row r="83" spans="1:48">
      <c r="A83" s="2">
        <v>85</v>
      </c>
      <c r="B83" s="61" t="s">
        <v>46</v>
      </c>
      <c r="C83" s="61" t="s">
        <v>177</v>
      </c>
      <c r="D83" s="79" t="s">
        <v>178</v>
      </c>
      <c r="E83" s="9">
        <v>1</v>
      </c>
      <c r="F83" s="45">
        <f t="shared" si="4"/>
        <v>44.79</v>
      </c>
      <c r="G83" s="47">
        <f t="shared" si="5"/>
        <v>44.79</v>
      </c>
      <c r="H83" s="5"/>
      <c r="I83" s="5"/>
      <c r="J83" s="5"/>
      <c r="K83" s="5"/>
      <c r="L83" s="5"/>
      <c r="M83" s="5"/>
      <c r="N83" s="5"/>
      <c r="O83" s="16"/>
      <c r="P83" s="5"/>
      <c r="Q83" s="5"/>
      <c r="R83" s="5"/>
      <c r="S83" s="5"/>
      <c r="T83" s="5"/>
      <c r="U83" s="5"/>
      <c r="V83" s="5">
        <v>44.79</v>
      </c>
      <c r="W83" s="5" t="s">
        <v>179</v>
      </c>
      <c r="X83" s="5"/>
      <c r="Y83" s="5"/>
      <c r="Z83" s="5"/>
      <c r="AA83" s="5"/>
      <c r="AB83" s="5"/>
      <c r="AC83" s="10"/>
      <c r="AD83" s="5"/>
      <c r="AE83" s="10"/>
      <c r="AF83" s="5"/>
      <c r="AG83" s="92"/>
      <c r="AH83" s="5"/>
      <c r="AI83" s="10"/>
      <c r="AJ83" s="5"/>
      <c r="AK83" s="6"/>
      <c r="AL83" s="2"/>
      <c r="AM83" s="88"/>
      <c r="AN83" s="88"/>
      <c r="AO83" s="88"/>
      <c r="AP83" s="88"/>
      <c r="AQ83" s="88"/>
      <c r="AR83" s="88"/>
      <c r="AS83" s="88"/>
      <c r="AT83" s="88"/>
      <c r="AU83" s="88"/>
      <c r="AV83" s="88"/>
    </row>
    <row r="84" spans="1:48">
      <c r="A84" s="2">
        <v>86</v>
      </c>
      <c r="B84" s="61" t="s">
        <v>46</v>
      </c>
      <c r="C84" s="61" t="s">
        <v>99</v>
      </c>
      <c r="D84" s="79" t="s">
        <v>179</v>
      </c>
      <c r="E84" s="24">
        <v>1</v>
      </c>
      <c r="F84" s="45">
        <f t="shared" si="4"/>
        <v>44.79</v>
      </c>
      <c r="G84" s="47">
        <f t="shared" si="5"/>
        <v>44.79</v>
      </c>
      <c r="H84" s="5"/>
      <c r="I84" s="5"/>
      <c r="J84" s="5"/>
      <c r="K84" s="5"/>
      <c r="L84" s="5"/>
      <c r="M84" s="5"/>
      <c r="N84" s="5"/>
      <c r="O84" s="5"/>
      <c r="P84" s="4"/>
      <c r="Q84" s="4"/>
      <c r="R84" s="12"/>
      <c r="S84" s="4"/>
      <c r="T84" s="4"/>
      <c r="U84" s="4"/>
      <c r="V84" s="12">
        <v>44.79</v>
      </c>
      <c r="W84" s="4" t="s">
        <v>178</v>
      </c>
      <c r="X84" s="12"/>
      <c r="Y84" s="4"/>
      <c r="Z84" s="4"/>
      <c r="AA84" s="4"/>
      <c r="AB84" s="4"/>
      <c r="AC84" s="4"/>
      <c r="AD84" s="4"/>
      <c r="AE84" s="4"/>
      <c r="AF84" s="12"/>
      <c r="AG84" s="20"/>
      <c r="AH84" s="12"/>
      <c r="AI84" s="4"/>
      <c r="AJ84" s="12"/>
      <c r="AK84" s="4"/>
      <c r="AL84" s="2"/>
      <c r="AM84" s="88"/>
    </row>
    <row r="85" spans="1:48">
      <c r="A85" s="2">
        <v>87</v>
      </c>
      <c r="B85" s="61" t="s">
        <v>220</v>
      </c>
      <c r="C85" s="61" t="s">
        <v>221</v>
      </c>
      <c r="D85" s="79" t="s">
        <v>303</v>
      </c>
      <c r="E85" s="24">
        <v>1</v>
      </c>
      <c r="F85" s="45">
        <f t="shared" ref="F85:F115" si="6">SUM(H85:AM85)-(0+0)</f>
        <v>44.38</v>
      </c>
      <c r="G85" s="47">
        <f t="shared" si="5"/>
        <v>44.38</v>
      </c>
      <c r="H85" s="24"/>
      <c r="I85" s="24"/>
      <c r="J85" s="24"/>
      <c r="K85" s="24"/>
      <c r="L85" s="24"/>
      <c r="M85" s="24"/>
      <c r="N85" s="13"/>
      <c r="O85" s="24"/>
      <c r="P85" s="24"/>
      <c r="Q85" s="24"/>
      <c r="R85" s="24"/>
      <c r="S85" s="24"/>
      <c r="T85" s="24"/>
      <c r="U85" s="24"/>
      <c r="V85" s="13">
        <v>44.38</v>
      </c>
      <c r="W85" s="24" t="s">
        <v>71</v>
      </c>
      <c r="X85" s="24"/>
      <c r="Y85" s="24"/>
      <c r="Z85" s="13"/>
      <c r="AA85" s="24"/>
      <c r="AB85" s="24"/>
      <c r="AC85" s="24"/>
      <c r="AD85" s="24"/>
      <c r="AE85" s="24"/>
      <c r="AF85" s="13"/>
      <c r="AG85" s="26"/>
      <c r="AH85" s="13"/>
      <c r="AI85" s="24"/>
      <c r="AJ85" s="13"/>
      <c r="AK85" s="24"/>
      <c r="AL85" s="24"/>
      <c r="AM85" s="88"/>
      <c r="AN85" s="88"/>
      <c r="AO85" s="88"/>
      <c r="AP85" s="88"/>
      <c r="AQ85" s="88"/>
      <c r="AR85" s="88"/>
      <c r="AS85" s="88"/>
      <c r="AT85" s="88"/>
      <c r="AU85" s="88"/>
      <c r="AV85" s="88"/>
    </row>
    <row r="86" spans="1:48">
      <c r="A86" s="2">
        <v>88</v>
      </c>
      <c r="B86" s="49" t="s">
        <v>217</v>
      </c>
      <c r="C86" s="49" t="s">
        <v>54</v>
      </c>
      <c r="D86" s="24" t="s">
        <v>67</v>
      </c>
      <c r="E86" s="24">
        <v>1</v>
      </c>
      <c r="F86" s="45">
        <f t="shared" si="6"/>
        <v>43.96</v>
      </c>
      <c r="G86" s="47">
        <f t="shared" si="5"/>
        <v>43.96</v>
      </c>
      <c r="H86" s="24"/>
      <c r="I86" s="24"/>
      <c r="J86" s="24"/>
      <c r="K86" s="24"/>
      <c r="L86" s="24"/>
      <c r="M86" s="24"/>
      <c r="N86" s="13"/>
      <c r="O86" s="24"/>
      <c r="P86" s="24"/>
      <c r="Q86" s="24"/>
      <c r="R86" s="24"/>
      <c r="S86" s="24"/>
      <c r="T86" s="24"/>
      <c r="U86" s="24"/>
      <c r="V86" s="13">
        <v>43.96</v>
      </c>
      <c r="W86" s="24" t="s">
        <v>42</v>
      </c>
      <c r="X86" s="24"/>
      <c r="Y86" s="24"/>
      <c r="Z86" s="13"/>
      <c r="AA86" s="24"/>
      <c r="AB86" s="13"/>
      <c r="AC86" s="24"/>
      <c r="AD86" s="24"/>
      <c r="AE86" s="24"/>
      <c r="AF86" s="13"/>
      <c r="AG86" s="26"/>
      <c r="AH86" s="13"/>
      <c r="AI86" s="24"/>
      <c r="AJ86" s="13"/>
      <c r="AK86" s="24"/>
      <c r="AL86" s="24"/>
    </row>
    <row r="87" spans="1:48">
      <c r="A87" s="2">
        <v>89</v>
      </c>
      <c r="B87" s="49" t="s">
        <v>283</v>
      </c>
      <c r="C87" s="49" t="s">
        <v>284</v>
      </c>
      <c r="D87" s="24" t="s">
        <v>282</v>
      </c>
      <c r="E87" s="24">
        <v>1</v>
      </c>
      <c r="F87" s="45">
        <f t="shared" si="6"/>
        <v>41.23</v>
      </c>
      <c r="G87" s="47">
        <f t="shared" si="5"/>
        <v>41.23</v>
      </c>
      <c r="H87" s="24"/>
      <c r="I87" s="24"/>
      <c r="J87" s="24"/>
      <c r="K87" s="24"/>
      <c r="L87" s="24"/>
      <c r="M87" s="24"/>
      <c r="N87" s="13"/>
      <c r="O87" s="24"/>
      <c r="P87" s="13">
        <v>41.23</v>
      </c>
      <c r="Q87" s="24" t="s">
        <v>52</v>
      </c>
      <c r="R87" s="24" t="s">
        <v>253</v>
      </c>
      <c r="S87" s="24"/>
      <c r="T87" s="24" t="s">
        <v>253</v>
      </c>
      <c r="U87" s="24"/>
      <c r="V87" s="24" t="s">
        <v>253</v>
      </c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6"/>
      <c r="AH87" s="24"/>
      <c r="AI87" s="24"/>
      <c r="AJ87" s="24"/>
      <c r="AK87" s="24"/>
      <c r="AL87" s="24"/>
      <c r="AM87" s="88"/>
      <c r="AN87" s="88"/>
      <c r="AO87" s="88"/>
      <c r="AP87" s="88"/>
      <c r="AQ87" s="88"/>
      <c r="AR87" s="88"/>
      <c r="AS87" s="88"/>
      <c r="AT87" s="88"/>
      <c r="AU87" s="88"/>
      <c r="AV87" s="88"/>
    </row>
    <row r="88" spans="1:48">
      <c r="A88" s="2">
        <v>90</v>
      </c>
      <c r="B88" s="61" t="s">
        <v>102</v>
      </c>
      <c r="C88" s="61" t="s">
        <v>103</v>
      </c>
      <c r="D88" s="79" t="s">
        <v>65</v>
      </c>
      <c r="E88" s="24">
        <v>1</v>
      </c>
      <c r="F88" s="45">
        <f t="shared" si="6"/>
        <v>30.47</v>
      </c>
      <c r="G88" s="47">
        <f t="shared" si="5"/>
        <v>30.47</v>
      </c>
      <c r="H88" s="5">
        <v>30.47</v>
      </c>
      <c r="I88" s="5" t="s">
        <v>71</v>
      </c>
      <c r="J88" s="5"/>
      <c r="K88" s="5"/>
      <c r="L88" s="5"/>
      <c r="M88" s="5"/>
      <c r="N88" s="5" t="s">
        <v>253</v>
      </c>
      <c r="O88" s="5"/>
      <c r="P88" s="24"/>
      <c r="Q88" s="24"/>
      <c r="R88" s="24" t="s">
        <v>253</v>
      </c>
      <c r="S88" s="24"/>
      <c r="T88" s="24" t="s">
        <v>253</v>
      </c>
      <c r="U88" s="24"/>
      <c r="V88" s="24" t="s">
        <v>253</v>
      </c>
      <c r="W88" s="24"/>
      <c r="X88" s="13"/>
      <c r="Y88" s="24"/>
      <c r="Z88" s="13"/>
      <c r="AA88" s="24"/>
      <c r="AB88" s="13"/>
      <c r="AC88" s="24"/>
      <c r="AD88" s="24"/>
      <c r="AE88" s="24"/>
      <c r="AF88" s="13"/>
      <c r="AG88" s="26"/>
      <c r="AH88" s="13"/>
      <c r="AI88" s="24"/>
      <c r="AJ88" s="13"/>
      <c r="AK88" s="24"/>
      <c r="AL88" s="2"/>
      <c r="AM88" s="88"/>
      <c r="AN88" s="88"/>
      <c r="AO88" s="88"/>
      <c r="AP88" s="88"/>
      <c r="AQ88" s="88"/>
      <c r="AR88" s="88"/>
      <c r="AS88" s="88"/>
      <c r="AT88" s="88"/>
      <c r="AU88" s="88"/>
      <c r="AV88" s="88"/>
    </row>
    <row r="89" spans="1:48">
      <c r="A89" s="2"/>
      <c r="B89" s="61" t="s">
        <v>105</v>
      </c>
      <c r="C89" s="61" t="s">
        <v>106</v>
      </c>
      <c r="D89" s="79" t="s">
        <v>23</v>
      </c>
      <c r="E89" s="9"/>
      <c r="F89" s="45">
        <f t="shared" si="6"/>
        <v>0</v>
      </c>
      <c r="G89" s="47" t="e">
        <f t="shared" si="5"/>
        <v>#DIV/0!</v>
      </c>
      <c r="H89" s="5"/>
      <c r="I89" s="5"/>
      <c r="J89" s="5"/>
      <c r="K89" s="5"/>
      <c r="L89" s="5"/>
      <c r="M89" s="5"/>
      <c r="N89" s="24"/>
      <c r="O89" s="24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6"/>
      <c r="AD89" s="5"/>
      <c r="AE89" s="6"/>
      <c r="AF89" s="5"/>
      <c r="AG89" s="21"/>
      <c r="AH89" s="5"/>
      <c r="AI89" s="6"/>
      <c r="AJ89" s="5"/>
      <c r="AK89" s="6"/>
      <c r="AL89" s="2"/>
      <c r="AM89" s="88"/>
      <c r="AN89" s="88"/>
      <c r="AO89" s="88"/>
      <c r="AP89" s="88"/>
      <c r="AQ89" s="88"/>
      <c r="AR89" s="88"/>
      <c r="AS89" s="88"/>
      <c r="AT89" s="88"/>
      <c r="AU89" s="88"/>
      <c r="AV89" s="88"/>
    </row>
    <row r="90" spans="1:48">
      <c r="A90" s="2"/>
      <c r="B90" s="61" t="s">
        <v>113</v>
      </c>
      <c r="C90" s="61" t="s">
        <v>114</v>
      </c>
      <c r="D90" s="79" t="s">
        <v>115</v>
      </c>
      <c r="E90" s="9"/>
      <c r="F90" s="45">
        <f t="shared" si="6"/>
        <v>0</v>
      </c>
      <c r="G90" s="47" t="e">
        <f t="shared" si="5"/>
        <v>#DIV/0!</v>
      </c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6"/>
      <c r="AD90" s="5"/>
      <c r="AE90" s="6"/>
      <c r="AF90" s="5"/>
      <c r="AG90" s="21"/>
      <c r="AH90" s="5"/>
      <c r="AI90" s="6"/>
      <c r="AJ90" s="5"/>
      <c r="AK90" s="6"/>
      <c r="AL90" s="24"/>
      <c r="AM90" s="88"/>
      <c r="AN90" s="88"/>
      <c r="AO90" s="88"/>
      <c r="AP90" s="88"/>
      <c r="AQ90" s="88"/>
      <c r="AR90" s="88"/>
      <c r="AS90" s="88"/>
      <c r="AT90" s="88"/>
      <c r="AU90" s="88"/>
      <c r="AV90" s="88"/>
    </row>
    <row r="91" spans="1:48">
      <c r="A91" s="2"/>
      <c r="B91" s="61" t="s">
        <v>19</v>
      </c>
      <c r="C91" s="61" t="s">
        <v>191</v>
      </c>
      <c r="D91" s="79" t="s">
        <v>75</v>
      </c>
      <c r="E91" s="9"/>
      <c r="F91" s="45">
        <f t="shared" si="6"/>
        <v>0</v>
      </c>
      <c r="G91" s="47" t="e">
        <f t="shared" si="5"/>
        <v>#DIV/0!</v>
      </c>
      <c r="H91" s="5"/>
      <c r="I91" s="5"/>
      <c r="J91" s="5"/>
      <c r="K91" s="5"/>
      <c r="L91" s="5"/>
      <c r="M91" s="5"/>
      <c r="N91" s="5"/>
      <c r="O91" s="5"/>
      <c r="P91" s="4"/>
      <c r="Q91" s="4"/>
      <c r="R91" s="12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12"/>
      <c r="AG91" s="20"/>
      <c r="AH91" s="12"/>
      <c r="AI91" s="4"/>
      <c r="AJ91" s="12"/>
      <c r="AK91" s="4"/>
      <c r="AL91" s="2"/>
      <c r="AM91" s="88"/>
      <c r="AN91" s="88"/>
      <c r="AO91" s="88"/>
      <c r="AP91" s="88"/>
      <c r="AQ91" s="88"/>
      <c r="AR91" s="88"/>
      <c r="AS91" s="88"/>
      <c r="AT91" s="88"/>
      <c r="AU91" s="88"/>
      <c r="AV91" s="88"/>
    </row>
    <row r="92" spans="1:48">
      <c r="A92" s="2"/>
      <c r="B92" s="61" t="s">
        <v>147</v>
      </c>
      <c r="C92" s="61" t="s">
        <v>148</v>
      </c>
      <c r="D92" s="79" t="s">
        <v>24</v>
      </c>
      <c r="E92" s="9"/>
      <c r="F92" s="45">
        <f t="shared" si="6"/>
        <v>0</v>
      </c>
      <c r="G92" s="47" t="e">
        <f t="shared" si="5"/>
        <v>#DIV/0!</v>
      </c>
      <c r="H92" s="24"/>
      <c r="I92" s="24"/>
      <c r="J92" s="24"/>
      <c r="K92" s="24"/>
      <c r="L92" s="24"/>
      <c r="M92" s="24"/>
      <c r="N92" s="13"/>
      <c r="O92" s="24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6"/>
      <c r="AD92" s="5"/>
      <c r="AE92" s="6"/>
      <c r="AF92" s="5"/>
      <c r="AG92" s="21"/>
      <c r="AH92" s="5"/>
      <c r="AI92" s="6"/>
      <c r="AJ92" s="5"/>
      <c r="AK92" s="6"/>
      <c r="AL92" s="2"/>
      <c r="AM92" s="88"/>
      <c r="AN92" s="88"/>
      <c r="AO92" s="88"/>
      <c r="AP92" s="88"/>
      <c r="AQ92" s="88"/>
      <c r="AR92" s="88"/>
      <c r="AS92" s="88"/>
      <c r="AT92" s="88"/>
      <c r="AU92" s="88"/>
      <c r="AV92" s="88"/>
    </row>
    <row r="93" spans="1:48">
      <c r="A93" s="2"/>
      <c r="B93" s="61" t="s">
        <v>153</v>
      </c>
      <c r="C93" s="61" t="s">
        <v>154</v>
      </c>
      <c r="D93" s="79" t="s">
        <v>92</v>
      </c>
      <c r="E93" s="9"/>
      <c r="F93" s="45">
        <f t="shared" si="6"/>
        <v>0</v>
      </c>
      <c r="G93" s="47" t="e">
        <f t="shared" si="5"/>
        <v>#DIV/0!</v>
      </c>
      <c r="H93" s="12"/>
      <c r="I93" s="12"/>
      <c r="J93" s="12"/>
      <c r="K93" s="12"/>
      <c r="L93" s="4"/>
      <c r="M93" s="4"/>
      <c r="N93" s="12"/>
      <c r="O93" s="4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6"/>
      <c r="AD93" s="5"/>
      <c r="AE93" s="6"/>
      <c r="AF93" s="5"/>
      <c r="AG93" s="21"/>
      <c r="AH93" s="5"/>
      <c r="AI93" s="6"/>
      <c r="AJ93" s="5"/>
      <c r="AK93" s="6"/>
      <c r="AL93" s="24"/>
      <c r="AM93" s="88"/>
      <c r="AN93" s="88"/>
      <c r="AO93" s="88"/>
      <c r="AP93" s="88"/>
      <c r="AQ93" s="88"/>
      <c r="AR93" s="88"/>
      <c r="AS93" s="88"/>
      <c r="AT93" s="88"/>
      <c r="AU93" s="88"/>
      <c r="AV93" s="88"/>
    </row>
    <row r="94" spans="1:48">
      <c r="A94" s="2"/>
      <c r="B94" s="61" t="s">
        <v>165</v>
      </c>
      <c r="C94" s="61" t="s">
        <v>166</v>
      </c>
      <c r="D94" s="79" t="s">
        <v>104</v>
      </c>
      <c r="E94" s="24"/>
      <c r="F94" s="45">
        <f t="shared" si="6"/>
        <v>0</v>
      </c>
      <c r="G94" s="47" t="e">
        <f t="shared" si="5"/>
        <v>#DIV/0!</v>
      </c>
      <c r="H94" s="5"/>
      <c r="I94" s="5"/>
      <c r="J94" s="5"/>
      <c r="K94" s="5"/>
      <c r="L94" s="5"/>
      <c r="M94" s="5"/>
      <c r="N94" s="13"/>
      <c r="O94" s="24"/>
      <c r="P94" s="24"/>
      <c r="Q94" s="24"/>
      <c r="R94" s="24"/>
      <c r="S94" s="24"/>
      <c r="T94" s="24"/>
      <c r="U94" s="24"/>
      <c r="V94" s="24"/>
      <c r="W94" s="24"/>
      <c r="X94" s="13"/>
      <c r="Y94" s="24"/>
      <c r="Z94" s="24"/>
      <c r="AA94" s="24"/>
      <c r="AB94" s="24"/>
      <c r="AC94" s="24"/>
      <c r="AD94" s="24"/>
      <c r="AE94" s="24"/>
      <c r="AF94" s="13"/>
      <c r="AG94" s="26"/>
      <c r="AH94" s="13"/>
      <c r="AI94" s="24"/>
      <c r="AJ94" s="13"/>
      <c r="AK94" s="24"/>
      <c r="AL94" s="24"/>
      <c r="AM94" s="88"/>
      <c r="AN94" s="88"/>
      <c r="AO94" s="88"/>
      <c r="AP94" s="88"/>
      <c r="AQ94" s="88"/>
      <c r="AR94" s="88"/>
      <c r="AS94" s="88"/>
      <c r="AT94" s="88"/>
      <c r="AU94" s="88"/>
      <c r="AV94" s="88"/>
    </row>
    <row r="95" spans="1:48">
      <c r="A95" s="2"/>
      <c r="B95" s="61" t="s">
        <v>192</v>
      </c>
      <c r="C95" s="61" t="s">
        <v>193</v>
      </c>
      <c r="D95" s="79" t="s">
        <v>144</v>
      </c>
      <c r="E95" s="9"/>
      <c r="F95" s="45">
        <f t="shared" si="6"/>
        <v>0</v>
      </c>
      <c r="G95" s="47" t="e">
        <f t="shared" si="5"/>
        <v>#DIV/0!</v>
      </c>
      <c r="H95" s="24"/>
      <c r="I95" s="24"/>
      <c r="J95" s="24"/>
      <c r="K95" s="24"/>
      <c r="L95" s="24"/>
      <c r="M95" s="24"/>
      <c r="N95" s="13"/>
      <c r="O95" s="24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6"/>
      <c r="AD95" s="5"/>
      <c r="AE95" s="6"/>
      <c r="AF95" s="5"/>
      <c r="AG95" s="21"/>
      <c r="AH95" s="5"/>
      <c r="AI95" s="6"/>
      <c r="AJ95" s="5"/>
      <c r="AK95" s="6"/>
      <c r="AL95" s="2"/>
      <c r="AM95" s="88"/>
    </row>
    <row r="96" spans="1:48">
      <c r="A96" s="2"/>
      <c r="B96" s="49" t="s">
        <v>19</v>
      </c>
      <c r="C96" s="49" t="s">
        <v>20</v>
      </c>
      <c r="D96" s="24" t="s">
        <v>133</v>
      </c>
      <c r="E96" s="24"/>
      <c r="F96" s="45">
        <f t="shared" si="6"/>
        <v>0</v>
      </c>
      <c r="G96" s="47" t="e">
        <f t="shared" si="5"/>
        <v>#DIV/0!</v>
      </c>
      <c r="H96" s="12"/>
      <c r="I96" s="12"/>
      <c r="J96" s="12"/>
      <c r="K96" s="12"/>
      <c r="L96" s="12"/>
      <c r="M96" s="12"/>
      <c r="N96" s="12"/>
      <c r="O96" s="12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6"/>
      <c r="AD96" s="5"/>
      <c r="AE96" s="6"/>
      <c r="AF96" s="5"/>
      <c r="AG96" s="6"/>
      <c r="AH96" s="5"/>
      <c r="AI96" s="6"/>
      <c r="AJ96" s="5"/>
      <c r="AK96" s="6"/>
      <c r="AL96" s="2"/>
      <c r="AM96" s="88"/>
    </row>
    <row r="97" spans="1:48">
      <c r="A97" s="2"/>
      <c r="B97" s="61" t="s">
        <v>96</v>
      </c>
      <c r="C97" s="61" t="s">
        <v>101</v>
      </c>
      <c r="D97" s="79" t="s">
        <v>64</v>
      </c>
      <c r="E97" s="24"/>
      <c r="F97" s="45">
        <f t="shared" si="6"/>
        <v>0</v>
      </c>
      <c r="G97" s="47" t="e">
        <f t="shared" si="5"/>
        <v>#DIV/0!</v>
      </c>
      <c r="H97" s="12"/>
      <c r="I97" s="12"/>
      <c r="J97" s="12"/>
      <c r="K97" s="12"/>
      <c r="L97" s="4"/>
      <c r="M97" s="4"/>
      <c r="N97" s="12"/>
      <c r="O97" s="4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6"/>
      <c r="AD97" s="5"/>
      <c r="AE97" s="6"/>
      <c r="AF97" s="5"/>
      <c r="AG97" s="6"/>
      <c r="AH97" s="5"/>
      <c r="AI97" s="6"/>
      <c r="AJ97" s="5"/>
      <c r="AK97" s="6"/>
      <c r="AL97" s="2"/>
      <c r="AM97" s="88"/>
    </row>
    <row r="98" spans="1:48">
      <c r="A98" s="2"/>
      <c r="B98" s="61" t="s">
        <v>204</v>
      </c>
      <c r="C98" s="61" t="s">
        <v>79</v>
      </c>
      <c r="D98" s="79" t="s">
        <v>128</v>
      </c>
      <c r="E98" s="9"/>
      <c r="F98" s="45">
        <f t="shared" si="6"/>
        <v>0</v>
      </c>
      <c r="G98" s="47" t="e">
        <f t="shared" si="5"/>
        <v>#DIV/0!</v>
      </c>
      <c r="H98" s="12"/>
      <c r="I98" s="12"/>
      <c r="J98" s="12"/>
      <c r="K98" s="12"/>
      <c r="L98" s="4"/>
      <c r="M98" s="4"/>
      <c r="N98" s="12"/>
      <c r="O98" s="4"/>
      <c r="P98" s="4"/>
      <c r="Q98" s="4"/>
      <c r="R98" s="12"/>
      <c r="S98" s="4"/>
      <c r="T98" s="4"/>
      <c r="U98" s="4"/>
      <c r="V98" s="4"/>
      <c r="W98" s="4"/>
      <c r="X98" s="24"/>
      <c r="Y98" s="24"/>
      <c r="Z98" s="4"/>
      <c r="AA98" s="4"/>
      <c r="AB98" s="4"/>
      <c r="AC98" s="4"/>
      <c r="AD98" s="4"/>
      <c r="AE98" s="4"/>
      <c r="AF98" s="12"/>
      <c r="AG98" s="4"/>
      <c r="AH98" s="12"/>
      <c r="AI98" s="4"/>
      <c r="AJ98" s="12"/>
      <c r="AK98" s="4"/>
      <c r="AL98" s="24"/>
      <c r="AM98" s="88"/>
    </row>
    <row r="99" spans="1:48">
      <c r="A99" s="2"/>
      <c r="B99" s="49" t="s">
        <v>207</v>
      </c>
      <c r="C99" s="49" t="s">
        <v>208</v>
      </c>
      <c r="D99" s="24" t="s">
        <v>199</v>
      </c>
      <c r="E99" s="9"/>
      <c r="F99" s="45">
        <f t="shared" si="6"/>
        <v>0</v>
      </c>
      <c r="G99" s="47" t="e">
        <f t="shared" ref="G99:G115" si="7">F99/E99</f>
        <v>#DIV/0!</v>
      </c>
      <c r="H99" s="24"/>
      <c r="I99" s="24"/>
      <c r="J99" s="24"/>
      <c r="K99" s="24"/>
      <c r="L99" s="24"/>
      <c r="M99" s="24"/>
      <c r="N99" s="13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13"/>
      <c r="AK99" s="24"/>
      <c r="AL99" s="24"/>
      <c r="AM99" s="88"/>
    </row>
    <row r="100" spans="1:48">
      <c r="A100" s="2"/>
      <c r="B100" s="61" t="s">
        <v>209</v>
      </c>
      <c r="C100" s="61" t="s">
        <v>111</v>
      </c>
      <c r="D100" s="79" t="s">
        <v>210</v>
      </c>
      <c r="E100" s="24"/>
      <c r="F100" s="45">
        <f t="shared" si="6"/>
        <v>0</v>
      </c>
      <c r="G100" s="47" t="e">
        <f t="shared" si="7"/>
        <v>#DIV/0!</v>
      </c>
      <c r="H100" s="24"/>
      <c r="I100" s="24"/>
      <c r="J100" s="24"/>
      <c r="K100" s="24"/>
      <c r="L100" s="24"/>
      <c r="M100" s="24"/>
      <c r="N100" s="13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13"/>
      <c r="AA100" s="24"/>
      <c r="AB100" s="13"/>
      <c r="AC100" s="24"/>
      <c r="AD100" s="24"/>
      <c r="AE100" s="24"/>
      <c r="AF100" s="13"/>
      <c r="AG100" s="24"/>
      <c r="AH100" s="13"/>
      <c r="AI100" s="24"/>
      <c r="AJ100" s="13"/>
      <c r="AK100" s="24"/>
      <c r="AL100" s="24"/>
    </row>
    <row r="101" spans="1:48">
      <c r="A101" s="2"/>
      <c r="B101" s="101" t="s">
        <v>209</v>
      </c>
      <c r="C101" s="101" t="s">
        <v>212</v>
      </c>
      <c r="D101" s="102" t="s">
        <v>211</v>
      </c>
      <c r="E101" s="53"/>
      <c r="F101" s="54">
        <f t="shared" si="6"/>
        <v>0</v>
      </c>
      <c r="G101" s="55" t="e">
        <f t="shared" si="7"/>
        <v>#DIV/0!</v>
      </c>
      <c r="H101" s="56"/>
      <c r="I101" s="56"/>
      <c r="J101" s="56"/>
      <c r="K101" s="56"/>
      <c r="L101" s="56"/>
      <c r="M101" s="56"/>
      <c r="N101" s="57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7"/>
      <c r="AA101" s="56"/>
      <c r="AB101" s="57"/>
      <c r="AC101" s="56"/>
      <c r="AD101" s="56"/>
      <c r="AE101" s="56"/>
      <c r="AF101" s="57"/>
      <c r="AG101" s="56"/>
      <c r="AH101" s="57"/>
      <c r="AI101" s="56"/>
      <c r="AJ101" s="57"/>
      <c r="AK101" s="56"/>
      <c r="AL101" s="56"/>
    </row>
    <row r="102" spans="1:48" s="8" customFormat="1">
      <c r="A102" s="2"/>
      <c r="B102" s="61" t="s">
        <v>214</v>
      </c>
      <c r="C102" s="61" t="s">
        <v>188</v>
      </c>
      <c r="D102" s="79" t="s">
        <v>202</v>
      </c>
      <c r="E102" s="24"/>
      <c r="F102" s="45">
        <f t="shared" si="6"/>
        <v>0</v>
      </c>
      <c r="G102" s="47" t="e">
        <f t="shared" si="7"/>
        <v>#DIV/0!</v>
      </c>
      <c r="H102" s="12"/>
      <c r="I102" s="12"/>
      <c r="J102" s="12"/>
      <c r="K102" s="12"/>
      <c r="L102" s="4"/>
      <c r="M102" s="4"/>
      <c r="N102" s="12"/>
      <c r="O102" s="4"/>
      <c r="P102" s="4"/>
      <c r="Q102" s="4"/>
      <c r="R102" s="12"/>
      <c r="S102" s="4"/>
      <c r="T102" s="4"/>
      <c r="U102" s="4"/>
      <c r="V102" s="4"/>
      <c r="W102" s="4"/>
      <c r="X102" s="12"/>
      <c r="Y102" s="4"/>
      <c r="Z102" s="12"/>
      <c r="AA102" s="4"/>
      <c r="AB102" s="4"/>
      <c r="AC102" s="4"/>
      <c r="AD102" s="4"/>
      <c r="AE102" s="4"/>
      <c r="AF102" s="12"/>
      <c r="AG102" s="4"/>
      <c r="AH102" s="12"/>
      <c r="AI102" s="4"/>
      <c r="AJ102" s="12"/>
      <c r="AK102" s="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</row>
    <row r="103" spans="1:48" s="8" customFormat="1">
      <c r="A103" s="2"/>
      <c r="B103" s="61" t="s">
        <v>215</v>
      </c>
      <c r="C103" s="61" t="s">
        <v>216</v>
      </c>
      <c r="D103" s="79" t="s">
        <v>49</v>
      </c>
      <c r="E103" s="9"/>
      <c r="F103" s="45">
        <f t="shared" si="6"/>
        <v>0</v>
      </c>
      <c r="G103" s="47" t="e">
        <f t="shared" si="7"/>
        <v>#DIV/0!</v>
      </c>
      <c r="H103" s="12"/>
      <c r="I103" s="12"/>
      <c r="J103" s="12"/>
      <c r="K103" s="12"/>
      <c r="L103" s="4"/>
      <c r="M103" s="4"/>
      <c r="N103" s="12"/>
      <c r="O103" s="4"/>
      <c r="P103" s="4"/>
      <c r="Q103" s="4"/>
      <c r="R103" s="12"/>
      <c r="S103" s="4"/>
      <c r="T103" s="4"/>
      <c r="U103" s="4"/>
      <c r="V103" s="4"/>
      <c r="W103" s="4"/>
      <c r="X103" s="12"/>
      <c r="Y103" s="4"/>
      <c r="Z103" s="12"/>
      <c r="AA103" s="4"/>
      <c r="AB103" s="4"/>
      <c r="AC103" s="4"/>
      <c r="AD103" s="4"/>
      <c r="AE103" s="4"/>
      <c r="AF103" s="12"/>
      <c r="AG103" s="4"/>
      <c r="AH103" s="12"/>
      <c r="AI103" s="4"/>
      <c r="AJ103" s="12"/>
      <c r="AK103" s="4"/>
      <c r="AL103" s="2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</row>
    <row r="104" spans="1:48" s="8" customFormat="1">
      <c r="A104" s="2"/>
      <c r="B104" s="61" t="s">
        <v>218</v>
      </c>
      <c r="C104" s="61" t="s">
        <v>219</v>
      </c>
      <c r="D104" s="79" t="s">
        <v>17</v>
      </c>
      <c r="E104" s="9"/>
      <c r="F104" s="45">
        <f t="shared" si="6"/>
        <v>0</v>
      </c>
      <c r="G104" s="47" t="e">
        <f t="shared" si="7"/>
        <v>#DIV/0!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6"/>
      <c r="AD104" s="5"/>
      <c r="AE104" s="6"/>
      <c r="AF104" s="5"/>
      <c r="AG104" s="6"/>
      <c r="AH104" s="5"/>
      <c r="AI104" s="6"/>
      <c r="AJ104" s="5"/>
      <c r="AK104" s="6"/>
      <c r="AL104" s="2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</row>
    <row r="105" spans="1:48" s="8" customFormat="1">
      <c r="A105" s="2"/>
      <c r="B105" s="61" t="s">
        <v>68</v>
      </c>
      <c r="C105" s="61" t="s">
        <v>196</v>
      </c>
      <c r="D105" s="79" t="s">
        <v>169</v>
      </c>
      <c r="E105" s="9"/>
      <c r="F105" s="45">
        <f t="shared" si="6"/>
        <v>0</v>
      </c>
      <c r="G105" s="47" t="e">
        <f t="shared" si="7"/>
        <v>#DIV/0!</v>
      </c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6"/>
      <c r="AD105" s="5"/>
      <c r="AE105" s="6"/>
      <c r="AF105" s="5"/>
      <c r="AG105" s="6"/>
      <c r="AH105" s="5"/>
      <c r="AI105" s="6"/>
      <c r="AJ105" s="5"/>
      <c r="AK105" s="6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</row>
    <row r="106" spans="1:48" s="8" customFormat="1">
      <c r="A106" s="2"/>
      <c r="B106" s="49" t="s">
        <v>222</v>
      </c>
      <c r="C106" s="49" t="s">
        <v>174</v>
      </c>
      <c r="D106" s="24" t="s">
        <v>223</v>
      </c>
      <c r="E106" s="24"/>
      <c r="F106" s="45">
        <f t="shared" si="6"/>
        <v>0</v>
      </c>
      <c r="G106" s="47" t="e">
        <f t="shared" si="7"/>
        <v>#DIV/0!</v>
      </c>
      <c r="H106" s="24"/>
      <c r="I106" s="24"/>
      <c r="J106" s="24"/>
      <c r="K106" s="24"/>
      <c r="L106" s="24"/>
      <c r="M106" s="24"/>
      <c r="N106" s="13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13"/>
      <c r="AA106" s="24"/>
      <c r="AB106" s="13"/>
      <c r="AC106" s="24"/>
      <c r="AD106" s="24"/>
      <c r="AE106" s="24"/>
      <c r="AF106" s="24"/>
      <c r="AG106" s="24"/>
      <c r="AH106" s="13"/>
      <c r="AI106" s="24"/>
      <c r="AJ106" s="13"/>
      <c r="AK106" s="24"/>
      <c r="AL106" s="86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</row>
    <row r="107" spans="1:48">
      <c r="A107" s="2"/>
      <c r="B107" s="49" t="s">
        <v>222</v>
      </c>
      <c r="C107" s="49" t="s">
        <v>225</v>
      </c>
      <c r="D107" s="24" t="s">
        <v>224</v>
      </c>
      <c r="E107" s="9"/>
      <c r="F107" s="45">
        <f t="shared" si="6"/>
        <v>0</v>
      </c>
      <c r="G107" s="47" t="e">
        <f t="shared" si="7"/>
        <v>#DIV/0!</v>
      </c>
      <c r="H107" s="24"/>
      <c r="I107" s="24"/>
      <c r="J107" s="24"/>
      <c r="K107" s="24"/>
      <c r="L107" s="24"/>
      <c r="M107" s="24"/>
      <c r="N107" s="13"/>
      <c r="O107" s="24"/>
      <c r="P107" s="24"/>
      <c r="Q107" s="24"/>
      <c r="R107" s="24"/>
      <c r="S107" s="24"/>
      <c r="T107" s="88"/>
      <c r="U107" s="88"/>
      <c r="V107" s="88"/>
      <c r="W107" s="88"/>
      <c r="X107" s="88"/>
      <c r="Y107" s="88"/>
      <c r="Z107" s="90"/>
      <c r="AA107" s="88"/>
      <c r="AB107" s="90"/>
      <c r="AC107" s="88"/>
      <c r="AD107" s="88"/>
      <c r="AE107" s="88"/>
      <c r="AF107" s="88"/>
      <c r="AG107" s="88"/>
      <c r="AH107" s="90"/>
      <c r="AI107" s="88"/>
      <c r="AJ107" s="90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</row>
    <row r="108" spans="1:48">
      <c r="A108" s="2"/>
      <c r="B108" s="49" t="s">
        <v>226</v>
      </c>
      <c r="C108" s="49" t="s">
        <v>97</v>
      </c>
      <c r="D108" s="24" t="s">
        <v>159</v>
      </c>
      <c r="E108" s="24"/>
      <c r="F108" s="45">
        <f t="shared" si="6"/>
        <v>0</v>
      </c>
      <c r="G108" s="47" t="e">
        <f t="shared" si="7"/>
        <v>#DIV/0!</v>
      </c>
      <c r="H108" s="24"/>
      <c r="I108" s="24"/>
      <c r="J108" s="24"/>
      <c r="K108" s="24"/>
      <c r="L108" s="24"/>
      <c r="M108" s="24"/>
      <c r="N108" s="13"/>
      <c r="O108" s="24"/>
      <c r="P108" s="24"/>
      <c r="Q108" s="24"/>
      <c r="R108" s="24"/>
      <c r="S108" s="24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90"/>
      <c r="AI108" s="88"/>
      <c r="AJ108" s="90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</row>
    <row r="109" spans="1:48">
      <c r="A109" s="2"/>
      <c r="B109" s="101" t="s">
        <v>227</v>
      </c>
      <c r="C109" s="101" t="s">
        <v>20</v>
      </c>
      <c r="D109" s="102" t="s">
        <v>77</v>
      </c>
      <c r="E109" s="53"/>
      <c r="F109" s="54">
        <f t="shared" si="6"/>
        <v>0</v>
      </c>
      <c r="G109" s="55" t="e">
        <f t="shared" si="7"/>
        <v>#DIV/0!</v>
      </c>
      <c r="H109" s="70"/>
      <c r="I109" s="70"/>
      <c r="J109" s="107"/>
      <c r="K109" s="107"/>
      <c r="L109" s="107"/>
      <c r="M109" s="107"/>
      <c r="N109" s="105"/>
      <c r="O109" s="107"/>
      <c r="P109" s="107"/>
      <c r="Q109" s="107"/>
      <c r="R109" s="105"/>
      <c r="S109" s="107"/>
      <c r="T109" s="72"/>
      <c r="U109" s="72"/>
      <c r="V109" s="72"/>
      <c r="W109" s="72"/>
      <c r="X109" s="73"/>
      <c r="Y109" s="72"/>
      <c r="Z109" s="73"/>
      <c r="AA109" s="72"/>
      <c r="AB109" s="72"/>
      <c r="AC109" s="72"/>
      <c r="AD109" s="72"/>
      <c r="AE109" s="72"/>
      <c r="AF109" s="73"/>
      <c r="AG109" s="72"/>
      <c r="AH109" s="73"/>
      <c r="AI109" s="72"/>
      <c r="AJ109" s="73"/>
      <c r="AK109" s="72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</row>
    <row r="110" spans="1:48">
      <c r="A110" s="2"/>
      <c r="B110" s="49" t="s">
        <v>96</v>
      </c>
      <c r="C110" s="49" t="s">
        <v>228</v>
      </c>
      <c r="D110" s="24" t="s">
        <v>229</v>
      </c>
      <c r="E110" s="9"/>
      <c r="F110" s="45">
        <f t="shared" si="6"/>
        <v>0</v>
      </c>
      <c r="G110" s="47" t="e">
        <f t="shared" si="7"/>
        <v>#DIV/0!</v>
      </c>
      <c r="H110" s="24"/>
      <c r="I110" s="24"/>
      <c r="J110" s="24"/>
      <c r="K110" s="24"/>
      <c r="L110" s="24"/>
      <c r="M110" s="24"/>
      <c r="N110" s="13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13"/>
      <c r="AI110" s="88"/>
      <c r="AJ110" s="90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</row>
    <row r="111" spans="1:48">
      <c r="A111" s="2"/>
      <c r="B111" s="49" t="s">
        <v>231</v>
      </c>
      <c r="C111" s="49" t="s">
        <v>232</v>
      </c>
      <c r="D111" s="24" t="s">
        <v>230</v>
      </c>
      <c r="E111" s="24"/>
      <c r="F111" s="45">
        <f t="shared" si="6"/>
        <v>0</v>
      </c>
      <c r="G111" s="47" t="e">
        <f t="shared" si="7"/>
        <v>#DIV/0!</v>
      </c>
      <c r="H111" s="24"/>
      <c r="I111" s="24"/>
      <c r="J111" s="24"/>
      <c r="K111" s="24"/>
      <c r="L111" s="24"/>
      <c r="M111" s="24"/>
      <c r="N111" s="13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13"/>
      <c r="AI111" s="88"/>
      <c r="AJ111" s="90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</row>
    <row r="112" spans="1:48">
      <c r="A112" s="2"/>
      <c r="B112" s="61" t="s">
        <v>233</v>
      </c>
      <c r="C112" s="61" t="s">
        <v>132</v>
      </c>
      <c r="D112" s="79" t="s">
        <v>234</v>
      </c>
      <c r="E112" s="9"/>
      <c r="F112" s="45">
        <f t="shared" si="6"/>
        <v>0</v>
      </c>
      <c r="G112" s="47" t="e">
        <f t="shared" si="7"/>
        <v>#DIV/0!</v>
      </c>
      <c r="H112" s="24"/>
      <c r="I112" s="24"/>
      <c r="J112" s="24"/>
      <c r="K112" s="24"/>
      <c r="L112" s="24"/>
      <c r="M112" s="24"/>
      <c r="N112" s="13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13"/>
      <c r="AA112" s="24"/>
      <c r="AB112" s="24"/>
      <c r="AC112" s="24"/>
      <c r="AD112" s="24"/>
      <c r="AE112" s="24"/>
      <c r="AF112" s="13"/>
      <c r="AG112" s="24"/>
      <c r="AH112" s="13"/>
      <c r="AI112" s="88"/>
      <c r="AJ112" s="90"/>
      <c r="AK112" s="88"/>
      <c r="AL112" s="87"/>
      <c r="AM112" s="88"/>
      <c r="AN112" s="88"/>
      <c r="AO112" s="88"/>
      <c r="AP112" s="88"/>
      <c r="AQ112" s="88"/>
      <c r="AR112" s="88"/>
      <c r="AS112" s="88"/>
      <c r="AT112" s="88"/>
      <c r="AU112" s="88"/>
      <c r="AV112" s="88"/>
    </row>
    <row r="113" spans="1:48">
      <c r="A113" s="2"/>
      <c r="B113" s="101" t="s">
        <v>78</v>
      </c>
      <c r="C113" s="101" t="s">
        <v>236</v>
      </c>
      <c r="D113" s="102" t="s">
        <v>235</v>
      </c>
      <c r="E113" s="56"/>
      <c r="F113" s="54">
        <f t="shared" si="6"/>
        <v>0</v>
      </c>
      <c r="G113" s="55" t="e">
        <f t="shared" si="7"/>
        <v>#DIV/0!</v>
      </c>
      <c r="H113" s="56"/>
      <c r="I113" s="56"/>
      <c r="J113" s="56"/>
      <c r="K113" s="56"/>
      <c r="L113" s="56"/>
      <c r="M113" s="56"/>
      <c r="N113" s="57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7"/>
      <c r="AA113" s="56"/>
      <c r="AB113" s="56"/>
      <c r="AC113" s="56"/>
      <c r="AD113" s="56"/>
      <c r="AE113" s="56"/>
      <c r="AF113" s="57"/>
      <c r="AG113" s="56"/>
      <c r="AH113" s="57"/>
      <c r="AI113" s="88"/>
      <c r="AJ113" s="90"/>
      <c r="AK113" s="88"/>
      <c r="AL113" s="88"/>
      <c r="AM113" s="88"/>
      <c r="AN113" s="88"/>
      <c r="AO113" s="88"/>
      <c r="AP113" s="88"/>
      <c r="AQ113" s="88"/>
      <c r="AR113" s="88"/>
      <c r="AS113" s="88"/>
      <c r="AT113" s="88"/>
      <c r="AU113" s="88"/>
      <c r="AV113" s="88"/>
    </row>
    <row r="114" spans="1:48">
      <c r="A114" s="2"/>
      <c r="B114" s="61" t="s">
        <v>237</v>
      </c>
      <c r="C114" s="61" t="s">
        <v>99</v>
      </c>
      <c r="D114" s="79" t="s">
        <v>164</v>
      </c>
      <c r="E114" s="9"/>
      <c r="F114" s="45">
        <f t="shared" si="6"/>
        <v>0</v>
      </c>
      <c r="G114" s="47" t="e">
        <f t="shared" si="7"/>
        <v>#DIV/0!</v>
      </c>
      <c r="H114" s="12"/>
      <c r="I114" s="12"/>
      <c r="J114" s="12"/>
      <c r="K114" s="12"/>
      <c r="L114" s="4"/>
      <c r="M114" s="4"/>
      <c r="N114" s="12"/>
      <c r="O114" s="4"/>
      <c r="P114" s="4"/>
      <c r="Q114" s="4"/>
      <c r="R114" s="12"/>
      <c r="S114" s="4"/>
      <c r="T114" s="4"/>
      <c r="U114" s="4"/>
      <c r="V114" s="4"/>
      <c r="W114" s="4"/>
      <c r="X114" s="12"/>
      <c r="Y114" s="4"/>
      <c r="Z114" s="12"/>
      <c r="AA114" s="4"/>
      <c r="AB114" s="4"/>
      <c r="AC114" s="4"/>
      <c r="AD114" s="4"/>
      <c r="AE114" s="4"/>
      <c r="AF114" s="12"/>
      <c r="AG114" s="4"/>
      <c r="AH114" s="12"/>
      <c r="AI114" s="4"/>
      <c r="AJ114" s="12"/>
      <c r="AK114" s="4"/>
      <c r="AL114" s="88"/>
      <c r="AM114" s="88"/>
      <c r="AN114" s="88"/>
      <c r="AO114" s="88"/>
      <c r="AP114" s="88"/>
      <c r="AQ114" s="88"/>
      <c r="AR114" s="88"/>
      <c r="AS114" s="88"/>
      <c r="AT114" s="88"/>
      <c r="AU114" s="88"/>
      <c r="AV114" s="88"/>
    </row>
    <row r="115" spans="1:48">
      <c r="A115" s="2"/>
      <c r="B115" s="61" t="s">
        <v>175</v>
      </c>
      <c r="C115" s="61" t="s">
        <v>176</v>
      </c>
      <c r="D115" s="79" t="s">
        <v>93</v>
      </c>
      <c r="E115" s="24"/>
      <c r="F115" s="45">
        <f t="shared" si="6"/>
        <v>0</v>
      </c>
      <c r="G115" s="47" t="e">
        <f t="shared" si="7"/>
        <v>#DIV/0!</v>
      </c>
      <c r="H115" s="12"/>
      <c r="I115" s="12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6"/>
      <c r="AD115" s="5"/>
      <c r="AE115" s="6"/>
      <c r="AF115" s="5"/>
      <c r="AG115" s="6"/>
      <c r="AH115" s="5"/>
      <c r="AI115" s="6"/>
      <c r="AJ115" s="5"/>
      <c r="AK115" s="6"/>
      <c r="AL115" s="87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</row>
    <row r="116" spans="1:48">
      <c r="A116" s="2">
        <v>113</v>
      </c>
      <c r="B116" s="1"/>
      <c r="C116" s="1"/>
      <c r="D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1:48">
      <c r="A117" s="2">
        <v>114</v>
      </c>
      <c r="B117" s="1"/>
      <c r="C117" s="1"/>
      <c r="D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1:48">
      <c r="A118" s="2">
        <v>115</v>
      </c>
      <c r="B118" s="1"/>
      <c r="C118" s="1"/>
      <c r="D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1:48">
      <c r="A119" s="2">
        <v>116</v>
      </c>
      <c r="B119" s="1"/>
      <c r="C119" s="1"/>
      <c r="D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1:48">
      <c r="A120" s="2">
        <v>117</v>
      </c>
      <c r="B120" s="1"/>
      <c r="C120" s="1"/>
      <c r="D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1:48">
      <c r="A121" s="2">
        <v>118</v>
      </c>
      <c r="B121" s="1"/>
      <c r="C121" s="1"/>
      <c r="D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1:48">
      <c r="A122" s="2">
        <v>119</v>
      </c>
      <c r="B122" s="1"/>
      <c r="C122" s="1"/>
      <c r="D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1:48">
      <c r="A123" s="2">
        <v>120</v>
      </c>
      <c r="B123" s="1"/>
      <c r="C123" s="1"/>
      <c r="D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1:48">
      <c r="A124" s="2">
        <v>121</v>
      </c>
      <c r="B124" s="1"/>
      <c r="C124" s="1"/>
      <c r="D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>
      <c r="A125" s="2">
        <v>122</v>
      </c>
      <c r="B125" s="1"/>
      <c r="C125" s="1"/>
      <c r="D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>
      <c r="A126" s="2">
        <v>123</v>
      </c>
      <c r="B126" s="1"/>
      <c r="C126" s="1"/>
      <c r="D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>
      <c r="A127" s="2">
        <v>124</v>
      </c>
      <c r="B127" s="1"/>
      <c r="C127" s="1"/>
      <c r="D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>
      <c r="A128" s="2">
        <v>125</v>
      </c>
      <c r="B128" s="1"/>
      <c r="C128" s="1"/>
      <c r="D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1:48">
      <c r="A129" s="2">
        <v>126</v>
      </c>
      <c r="B129" s="1"/>
      <c r="C129" s="1"/>
      <c r="D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>
      <c r="A130" s="2">
        <v>127</v>
      </c>
      <c r="B130" s="1"/>
      <c r="C130" s="1"/>
      <c r="D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>
      <c r="A131" s="2">
        <v>128</v>
      </c>
      <c r="B131" s="1"/>
      <c r="C131" s="1"/>
      <c r="D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>
      <c r="A132" s="2">
        <v>129</v>
      </c>
      <c r="B132" s="1"/>
      <c r="C132" s="1"/>
      <c r="D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>
      <c r="A133" s="2">
        <v>130</v>
      </c>
      <c r="B133" s="1"/>
      <c r="C133" s="1"/>
      <c r="D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>
      <c r="A134" s="2">
        <v>131</v>
      </c>
      <c r="B134" s="1"/>
      <c r="C134" s="1"/>
      <c r="D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>
      <c r="A135" s="2">
        <v>132</v>
      </c>
      <c r="B135" s="1"/>
      <c r="C135" s="1"/>
      <c r="D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>
      <c r="A136" s="2">
        <v>133</v>
      </c>
      <c r="B136" s="1"/>
      <c r="C136" s="1"/>
      <c r="D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>
      <c r="A137" s="2">
        <v>134</v>
      </c>
      <c r="B137" s="1"/>
      <c r="C137" s="1"/>
      <c r="D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>
      <c r="A138" s="2">
        <v>135</v>
      </c>
      <c r="B138" s="1"/>
      <c r="C138" s="1"/>
      <c r="D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>
      <c r="A139" s="2">
        <v>136</v>
      </c>
      <c r="B139" s="1"/>
      <c r="C139" s="1"/>
      <c r="D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>
      <c r="A140" s="2">
        <v>137</v>
      </c>
      <c r="B140" s="1"/>
      <c r="C140" s="1"/>
      <c r="D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>
      <c r="A141" s="2">
        <v>138</v>
      </c>
      <c r="B141" s="1"/>
      <c r="C141" s="1"/>
      <c r="D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>
      <c r="A142" s="2">
        <v>139</v>
      </c>
      <c r="B142" s="1"/>
      <c r="C142" s="1"/>
      <c r="D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>
      <c r="A143" s="2">
        <v>140</v>
      </c>
      <c r="B143" s="1"/>
      <c r="C143" s="1"/>
      <c r="D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>
      <c r="A144" s="2">
        <v>141</v>
      </c>
      <c r="B144" s="1"/>
      <c r="C144" s="1"/>
      <c r="D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>
      <c r="A145" s="2">
        <v>142</v>
      </c>
      <c r="B145" s="1"/>
      <c r="C145" s="1"/>
      <c r="D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>
      <c r="A146" s="2">
        <v>143</v>
      </c>
      <c r="B146" s="1"/>
      <c r="C146" s="1"/>
      <c r="D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1:48">
      <c r="A147" s="2">
        <v>144</v>
      </c>
      <c r="B147" s="1"/>
      <c r="C147" s="1"/>
      <c r="D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</sheetData>
  <sortState ref="A2:AV147">
    <sortCondition descending="1" ref="F2:F147"/>
  </sortState>
  <mergeCells count="4">
    <mergeCell ref="A1:G1"/>
    <mergeCell ref="H1:O1"/>
    <mergeCell ref="X1:AE1"/>
    <mergeCell ref="AF1:AM1"/>
  </mergeCells>
  <phoneticPr fontId="8" type="noConversion"/>
  <pageMargins left="0.75" right="0.75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8"/>
  <sheetViews>
    <sheetView workbookViewId="0">
      <selection activeCell="AK6" sqref="AK6"/>
    </sheetView>
  </sheetViews>
  <sheetFormatPr baseColWidth="10" defaultRowHeight="18" x14ac:dyDescent="0"/>
  <cols>
    <col min="1" max="1" width="4.6640625" style="28" bestFit="1" customWidth="1"/>
    <col min="2" max="2" width="11" style="50" customWidth="1"/>
    <col min="3" max="3" width="7.83203125" style="50" customWidth="1"/>
    <col min="4" max="4" width="4.6640625" style="28" customWidth="1"/>
    <col min="5" max="5" width="3.1640625" style="28" customWidth="1"/>
    <col min="6" max="6" width="9.83203125" style="28" bestFit="1" customWidth="1"/>
    <col min="7" max="7" width="7.33203125" style="28" customWidth="1"/>
    <col min="8" max="8" width="5.33203125" style="28" customWidth="1"/>
    <col min="9" max="9" width="6" style="28" customWidth="1"/>
    <col min="10" max="10" width="5.33203125" style="28" customWidth="1"/>
    <col min="11" max="11" width="6" style="28" customWidth="1"/>
    <col min="12" max="12" width="7" style="28" customWidth="1"/>
    <col min="13" max="13" width="6" style="28" customWidth="1"/>
    <col min="14" max="14" width="5.33203125" style="67" customWidth="1"/>
    <col min="15" max="15" width="6" style="28" customWidth="1"/>
    <col min="16" max="16" width="7" style="28" customWidth="1"/>
    <col min="17" max="17" width="6" style="28" customWidth="1"/>
    <col min="18" max="18" width="5.33203125" style="28" customWidth="1"/>
    <col min="19" max="19" width="6" style="28" customWidth="1"/>
    <col min="20" max="20" width="7" style="28" customWidth="1"/>
    <col min="21" max="21" width="6" style="28" customWidth="1"/>
    <col min="22" max="22" width="5.33203125" style="28" customWidth="1"/>
    <col min="23" max="23" width="5.6640625" style="28" customWidth="1"/>
    <col min="24" max="24" width="5.33203125" style="28" customWidth="1"/>
    <col min="25" max="25" width="6.1640625" style="28" customWidth="1"/>
    <col min="26" max="26" width="5.33203125" style="28" customWidth="1"/>
    <col min="27" max="27" width="6.1640625" style="28" customWidth="1"/>
    <col min="28" max="28" width="7" style="28" customWidth="1"/>
    <col min="29" max="29" width="6.1640625" style="28" customWidth="1"/>
    <col min="30" max="30" width="5.83203125" style="28" customWidth="1"/>
    <col min="31" max="31" width="6" style="28" bestFit="1" customWidth="1"/>
    <col min="32" max="32" width="5.33203125" style="28" bestFit="1" customWidth="1"/>
    <col min="33" max="33" width="6" style="28" customWidth="1"/>
    <col min="34" max="34" width="5.33203125" style="28" bestFit="1" customWidth="1"/>
    <col min="35" max="35" width="6" style="28" bestFit="1" customWidth="1"/>
    <col min="36" max="36" width="5.33203125" style="28" bestFit="1" customWidth="1"/>
    <col min="37" max="37" width="6" style="28" bestFit="1" customWidth="1"/>
    <col min="38" max="38" width="4.6640625" style="28" customWidth="1"/>
    <col min="39" max="39" width="6" style="28" customWidth="1"/>
    <col min="40" max="48" width="10.83203125" style="28"/>
    <col min="49" max="16384" width="10.83203125" style="1"/>
  </cols>
  <sheetData>
    <row r="1" spans="1:48">
      <c r="A1" s="137" t="s">
        <v>238</v>
      </c>
      <c r="B1" s="137"/>
      <c r="C1" s="137"/>
      <c r="D1" s="137"/>
      <c r="E1" s="137"/>
      <c r="F1" s="137"/>
      <c r="G1" s="137"/>
      <c r="H1" s="138" t="s">
        <v>0</v>
      </c>
      <c r="I1" s="139"/>
      <c r="J1" s="139"/>
      <c r="K1" s="139"/>
      <c r="L1" s="139"/>
      <c r="M1" s="139"/>
      <c r="N1" s="139"/>
      <c r="O1" s="140"/>
      <c r="P1" s="99" t="s">
        <v>1</v>
      </c>
      <c r="Q1" s="100"/>
      <c r="R1" s="100"/>
      <c r="S1" s="100"/>
      <c r="T1" s="100"/>
      <c r="U1" s="100"/>
      <c r="V1" s="100"/>
      <c r="W1" s="100"/>
      <c r="X1" s="143" t="s">
        <v>2</v>
      </c>
      <c r="Y1" s="143"/>
      <c r="Z1" s="143"/>
      <c r="AA1" s="143"/>
      <c r="AB1" s="143"/>
      <c r="AC1" s="143"/>
      <c r="AD1" s="143"/>
      <c r="AE1" s="143"/>
      <c r="AF1" s="136" t="s">
        <v>3</v>
      </c>
      <c r="AG1" s="136"/>
      <c r="AH1" s="136"/>
      <c r="AI1" s="136"/>
      <c r="AJ1" s="136"/>
      <c r="AK1" s="136"/>
      <c r="AL1" s="136"/>
      <c r="AM1" s="136"/>
    </row>
    <row r="2" spans="1:48">
      <c r="A2" s="59"/>
      <c r="B2" s="60" t="s">
        <v>4</v>
      </c>
      <c r="C2" s="60" t="s">
        <v>5</v>
      </c>
      <c r="D2" s="23" t="s">
        <v>6</v>
      </c>
      <c r="E2" s="23" t="s">
        <v>7</v>
      </c>
      <c r="F2" s="64" t="s">
        <v>8</v>
      </c>
      <c r="G2" s="46" t="s">
        <v>9</v>
      </c>
      <c r="H2" s="43">
        <v>7</v>
      </c>
      <c r="I2" s="43" t="s">
        <v>250</v>
      </c>
      <c r="J2" s="43">
        <v>14</v>
      </c>
      <c r="K2" s="43" t="s">
        <v>250</v>
      </c>
      <c r="L2" s="44">
        <v>21</v>
      </c>
      <c r="M2" s="44" t="s">
        <v>250</v>
      </c>
      <c r="N2" s="44">
        <v>28</v>
      </c>
      <c r="O2" s="44" t="s">
        <v>250</v>
      </c>
      <c r="P2" s="29">
        <v>4</v>
      </c>
      <c r="Q2" s="29" t="s">
        <v>250</v>
      </c>
      <c r="R2" s="29">
        <v>11</v>
      </c>
      <c r="S2" s="29" t="s">
        <v>250</v>
      </c>
      <c r="T2" s="29">
        <v>18</v>
      </c>
      <c r="U2" s="30" t="s">
        <v>250</v>
      </c>
      <c r="V2" s="80">
        <v>25</v>
      </c>
      <c r="W2" s="81" t="s">
        <v>250</v>
      </c>
      <c r="X2" s="35">
        <v>2</v>
      </c>
      <c r="Y2" s="82"/>
      <c r="Z2" s="35">
        <v>9</v>
      </c>
      <c r="AA2" s="35"/>
      <c r="AB2" s="36">
        <v>16</v>
      </c>
      <c r="AC2" s="82"/>
      <c r="AD2" s="83">
        <v>23</v>
      </c>
      <c r="AE2" s="82"/>
      <c r="AF2" s="40">
        <v>6</v>
      </c>
      <c r="AG2" s="41"/>
      <c r="AH2" s="40">
        <v>13</v>
      </c>
      <c r="AI2" s="41"/>
      <c r="AJ2" s="40">
        <v>20</v>
      </c>
      <c r="AK2" s="41"/>
      <c r="AL2" s="40">
        <v>27</v>
      </c>
      <c r="AM2" s="84"/>
    </row>
    <row r="3" spans="1:48" s="8" customFormat="1">
      <c r="A3" s="2">
        <v>1</v>
      </c>
      <c r="B3" s="61" t="s">
        <v>25</v>
      </c>
      <c r="C3" s="61" t="s">
        <v>26</v>
      </c>
      <c r="D3" s="79" t="s">
        <v>16</v>
      </c>
      <c r="E3" s="9">
        <v>9</v>
      </c>
      <c r="F3" s="45">
        <f t="shared" ref="F3:F8" si="0">SUM(H3:AM3)-(0+0)</f>
        <v>545.13</v>
      </c>
      <c r="G3" s="47">
        <f t="shared" ref="G3:G34" si="1">F3/E3</f>
        <v>60.57</v>
      </c>
      <c r="H3" s="5">
        <v>55.99</v>
      </c>
      <c r="I3" s="106" t="s">
        <v>27</v>
      </c>
      <c r="J3" s="5">
        <v>61.93</v>
      </c>
      <c r="K3" s="5" t="s">
        <v>13</v>
      </c>
      <c r="L3" s="5">
        <v>61.93</v>
      </c>
      <c r="M3" s="106" t="s">
        <v>27</v>
      </c>
      <c r="N3" s="5">
        <v>63.54</v>
      </c>
      <c r="O3" s="5" t="s">
        <v>21</v>
      </c>
      <c r="P3" s="12">
        <v>77.27</v>
      </c>
      <c r="Q3" s="24" t="s">
        <v>13</v>
      </c>
      <c r="R3" s="5">
        <v>59.09</v>
      </c>
      <c r="S3" s="5" t="s">
        <v>12</v>
      </c>
      <c r="T3" s="5">
        <v>54.96</v>
      </c>
      <c r="U3" s="5" t="s">
        <v>21</v>
      </c>
      <c r="V3" s="5">
        <v>65.63</v>
      </c>
      <c r="W3" s="106" t="s">
        <v>27</v>
      </c>
      <c r="X3" s="5">
        <v>44.79</v>
      </c>
      <c r="Y3" s="5" t="s">
        <v>76</v>
      </c>
      <c r="Z3" s="5"/>
      <c r="AA3" s="5"/>
      <c r="AB3" s="5"/>
      <c r="AC3" s="6"/>
      <c r="AD3" s="5"/>
      <c r="AE3" s="6"/>
      <c r="AF3" s="5"/>
      <c r="AG3" s="6"/>
      <c r="AH3" s="5"/>
      <c r="AI3" s="6"/>
      <c r="AJ3" s="5"/>
      <c r="AK3" s="6"/>
      <c r="AL3" s="85"/>
      <c r="AM3" s="24"/>
      <c r="AN3" s="24"/>
      <c r="AO3" s="24"/>
      <c r="AP3" s="24"/>
      <c r="AQ3" s="24"/>
      <c r="AR3" s="24"/>
      <c r="AS3" s="24"/>
      <c r="AT3" s="24"/>
      <c r="AU3" s="24"/>
      <c r="AV3" s="24"/>
    </row>
    <row r="4" spans="1:48" s="8" customFormat="1">
      <c r="A4" s="2">
        <v>2</v>
      </c>
      <c r="B4" s="61" t="s">
        <v>46</v>
      </c>
      <c r="C4" s="61" t="s">
        <v>47</v>
      </c>
      <c r="D4" s="79" t="s">
        <v>44</v>
      </c>
      <c r="E4" s="9">
        <v>9</v>
      </c>
      <c r="F4" s="45">
        <f t="shared" si="0"/>
        <v>490.96000000000004</v>
      </c>
      <c r="G4" s="47">
        <f t="shared" si="1"/>
        <v>54.551111111111112</v>
      </c>
      <c r="H4" s="5">
        <v>51.3</v>
      </c>
      <c r="I4" s="5" t="s">
        <v>42</v>
      </c>
      <c r="J4" s="5">
        <v>62.5</v>
      </c>
      <c r="K4" s="5" t="s">
        <v>34</v>
      </c>
      <c r="L4" s="5">
        <v>48.86</v>
      </c>
      <c r="M4" s="5" t="s">
        <v>41</v>
      </c>
      <c r="N4" s="13">
        <v>49.09</v>
      </c>
      <c r="O4" s="24" t="s">
        <v>42</v>
      </c>
      <c r="P4" s="5">
        <v>50.32</v>
      </c>
      <c r="Q4" s="5" t="s">
        <v>180</v>
      </c>
      <c r="R4" s="5">
        <v>54.29</v>
      </c>
      <c r="S4" s="5" t="s">
        <v>43</v>
      </c>
      <c r="T4" s="5">
        <v>51.86</v>
      </c>
      <c r="U4" s="5" t="s">
        <v>41</v>
      </c>
      <c r="V4" s="5">
        <v>60.47</v>
      </c>
      <c r="W4" s="5" t="s">
        <v>300</v>
      </c>
      <c r="X4" s="5">
        <v>62.27</v>
      </c>
      <c r="Y4" s="5" t="s">
        <v>43</v>
      </c>
      <c r="Z4" s="5"/>
      <c r="AA4" s="5"/>
      <c r="AB4" s="5"/>
      <c r="AC4" s="6"/>
      <c r="AD4" s="5"/>
      <c r="AE4" s="6"/>
      <c r="AF4" s="5"/>
      <c r="AG4" s="6"/>
      <c r="AH4" s="5"/>
      <c r="AI4" s="6"/>
      <c r="AJ4" s="5"/>
      <c r="AK4" s="6"/>
      <c r="AL4" s="85"/>
      <c r="AM4" s="24"/>
      <c r="AN4" s="24"/>
      <c r="AO4" s="24"/>
      <c r="AP4" s="24"/>
      <c r="AQ4" s="24"/>
      <c r="AR4" s="24"/>
      <c r="AS4" s="24"/>
      <c r="AT4" s="24"/>
      <c r="AU4" s="24"/>
      <c r="AV4" s="24"/>
    </row>
    <row r="5" spans="1:48" s="8" customFormat="1">
      <c r="A5" s="2">
        <v>3</v>
      </c>
      <c r="B5" s="61" t="s">
        <v>28</v>
      </c>
      <c r="C5" s="61" t="s">
        <v>29</v>
      </c>
      <c r="D5" s="79" t="s">
        <v>30</v>
      </c>
      <c r="E5" s="24">
        <v>8</v>
      </c>
      <c r="F5" s="45">
        <f t="shared" si="0"/>
        <v>463.78</v>
      </c>
      <c r="G5" s="47">
        <f t="shared" si="1"/>
        <v>57.972499999999997</v>
      </c>
      <c r="H5" s="5"/>
      <c r="I5" s="5"/>
      <c r="J5" s="5">
        <v>58.24</v>
      </c>
      <c r="K5" s="106" t="s">
        <v>31</v>
      </c>
      <c r="L5" s="5">
        <v>63.8</v>
      </c>
      <c r="M5" s="106" t="s">
        <v>31</v>
      </c>
      <c r="N5" s="5">
        <v>67.08</v>
      </c>
      <c r="O5" s="5" t="s">
        <v>34</v>
      </c>
      <c r="P5" s="5">
        <v>41.88</v>
      </c>
      <c r="Q5" s="106" t="s">
        <v>31</v>
      </c>
      <c r="R5" s="5">
        <v>57.32</v>
      </c>
      <c r="S5" s="5" t="s">
        <v>38</v>
      </c>
      <c r="T5" s="5">
        <v>63.07</v>
      </c>
      <c r="U5" s="5" t="s">
        <v>32</v>
      </c>
      <c r="V5" s="5">
        <v>58.75</v>
      </c>
      <c r="W5" s="5" t="s">
        <v>12</v>
      </c>
      <c r="X5" s="5">
        <v>53.64</v>
      </c>
      <c r="Y5" s="5" t="s">
        <v>32</v>
      </c>
      <c r="Z5" s="5"/>
      <c r="AA5" s="5"/>
      <c r="AB5" s="5"/>
      <c r="AC5" s="6"/>
      <c r="AD5" s="5"/>
      <c r="AE5" s="6"/>
      <c r="AF5" s="5"/>
      <c r="AG5" s="6"/>
      <c r="AH5" s="5"/>
      <c r="AI5" s="6"/>
      <c r="AJ5" s="5"/>
      <c r="AK5" s="6"/>
      <c r="AL5" s="85"/>
      <c r="AM5" s="24"/>
      <c r="AN5" s="24"/>
      <c r="AO5" s="24"/>
      <c r="AP5" s="24"/>
      <c r="AQ5" s="24"/>
      <c r="AR5" s="24"/>
      <c r="AS5" s="24"/>
      <c r="AT5" s="24"/>
      <c r="AU5" s="24"/>
      <c r="AV5" s="24"/>
    </row>
    <row r="6" spans="1:48" s="8" customFormat="1">
      <c r="A6" s="2">
        <v>4</v>
      </c>
      <c r="B6" s="61" t="s">
        <v>140</v>
      </c>
      <c r="C6" s="61" t="s">
        <v>141</v>
      </c>
      <c r="D6" s="79" t="s">
        <v>43</v>
      </c>
      <c r="E6" s="9">
        <v>8</v>
      </c>
      <c r="F6" s="45">
        <f t="shared" si="0"/>
        <v>449.6</v>
      </c>
      <c r="G6" s="47">
        <f t="shared" si="1"/>
        <v>56.2</v>
      </c>
      <c r="H6" s="5">
        <v>51.82</v>
      </c>
      <c r="I6" s="5" t="s">
        <v>41</v>
      </c>
      <c r="J6" s="5"/>
      <c r="K6" s="5"/>
      <c r="L6" s="5">
        <v>55.97</v>
      </c>
      <c r="M6" s="5" t="s">
        <v>42</v>
      </c>
      <c r="N6" s="5">
        <v>62.5</v>
      </c>
      <c r="O6" s="5" t="s">
        <v>254</v>
      </c>
      <c r="P6" s="13">
        <v>63.64</v>
      </c>
      <c r="Q6" s="24" t="s">
        <v>45</v>
      </c>
      <c r="R6" s="13">
        <v>54.29</v>
      </c>
      <c r="S6" s="24" t="s">
        <v>44</v>
      </c>
      <c r="T6" s="13">
        <v>48.48</v>
      </c>
      <c r="U6" s="24" t="s">
        <v>52</v>
      </c>
      <c r="V6" s="13">
        <v>50.63</v>
      </c>
      <c r="W6" s="24" t="s">
        <v>41</v>
      </c>
      <c r="X6" s="13">
        <v>62.27</v>
      </c>
      <c r="Y6" s="24" t="s">
        <v>44</v>
      </c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86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48" s="8" customFormat="1">
      <c r="A7" s="2">
        <v>5</v>
      </c>
      <c r="B7" s="61" t="s">
        <v>19</v>
      </c>
      <c r="C7" s="61" t="s">
        <v>20</v>
      </c>
      <c r="D7" s="79" t="s">
        <v>13</v>
      </c>
      <c r="E7" s="9">
        <v>7</v>
      </c>
      <c r="F7" s="45">
        <f t="shared" si="0"/>
        <v>448.78999999999996</v>
      </c>
      <c r="G7" s="47">
        <f t="shared" si="1"/>
        <v>64.112857142857138</v>
      </c>
      <c r="H7" s="5">
        <v>60.42</v>
      </c>
      <c r="I7" s="5" t="s">
        <v>21</v>
      </c>
      <c r="J7" s="5">
        <v>61.93</v>
      </c>
      <c r="K7" s="5" t="s">
        <v>16</v>
      </c>
      <c r="L7" s="5">
        <v>56.53</v>
      </c>
      <c r="M7" s="5" t="s">
        <v>12</v>
      </c>
      <c r="N7" s="5" t="s">
        <v>253</v>
      </c>
      <c r="O7" s="5"/>
      <c r="P7" s="5">
        <v>77.27</v>
      </c>
      <c r="Q7" s="5" t="s">
        <v>16</v>
      </c>
      <c r="R7" s="5">
        <v>62.04</v>
      </c>
      <c r="S7" s="5" t="s">
        <v>22</v>
      </c>
      <c r="T7" s="5" t="s">
        <v>253</v>
      </c>
      <c r="U7" s="5"/>
      <c r="V7" s="5">
        <v>60.83</v>
      </c>
      <c r="W7" s="5" t="s">
        <v>21</v>
      </c>
      <c r="X7" s="5">
        <v>69.77</v>
      </c>
      <c r="Y7" s="5" t="s">
        <v>21</v>
      </c>
      <c r="Z7" s="5"/>
      <c r="AA7" s="5"/>
      <c r="AB7" s="5"/>
      <c r="AC7" s="6"/>
      <c r="AD7" s="5"/>
      <c r="AE7" s="6"/>
      <c r="AF7" s="24"/>
      <c r="AG7" s="24"/>
      <c r="AH7" s="5"/>
      <c r="AI7" s="6"/>
      <c r="AJ7" s="5"/>
      <c r="AK7" s="6"/>
      <c r="AL7" s="85"/>
      <c r="AM7" s="24"/>
      <c r="AN7" s="24"/>
      <c r="AO7" s="24"/>
      <c r="AP7" s="24"/>
      <c r="AQ7" s="24"/>
      <c r="AR7" s="24"/>
      <c r="AS7" s="24"/>
      <c r="AT7" s="24"/>
      <c r="AU7" s="24"/>
      <c r="AV7" s="24"/>
    </row>
    <row r="8" spans="1:48" s="8" customFormat="1">
      <c r="A8" s="2">
        <v>6</v>
      </c>
      <c r="B8" s="61" t="s">
        <v>39</v>
      </c>
      <c r="C8" s="61" t="s">
        <v>40</v>
      </c>
      <c r="D8" s="79" t="s">
        <v>41</v>
      </c>
      <c r="E8" s="24">
        <v>8</v>
      </c>
      <c r="F8" s="45">
        <f t="shared" si="0"/>
        <v>409.51</v>
      </c>
      <c r="G8" s="47">
        <f t="shared" si="1"/>
        <v>51.188749999999999</v>
      </c>
      <c r="H8" s="5">
        <v>51.82</v>
      </c>
      <c r="I8" s="5" t="s">
        <v>43</v>
      </c>
      <c r="J8" s="5">
        <v>44.27</v>
      </c>
      <c r="K8" s="5" t="s">
        <v>42</v>
      </c>
      <c r="L8" s="5">
        <v>48.86</v>
      </c>
      <c r="M8" s="5" t="s">
        <v>44</v>
      </c>
      <c r="N8" s="5">
        <v>52.95</v>
      </c>
      <c r="O8" s="5" t="s">
        <v>45</v>
      </c>
      <c r="P8" s="5">
        <v>51.62</v>
      </c>
      <c r="Q8" s="5" t="s">
        <v>55</v>
      </c>
      <c r="R8" s="5" t="s">
        <v>253</v>
      </c>
      <c r="S8" s="5"/>
      <c r="T8" s="5">
        <v>51.86</v>
      </c>
      <c r="U8" s="5" t="s">
        <v>44</v>
      </c>
      <c r="V8" s="5">
        <v>50.63</v>
      </c>
      <c r="W8" s="5" t="s">
        <v>43</v>
      </c>
      <c r="X8" s="5">
        <v>57.5</v>
      </c>
      <c r="Y8" s="5" t="s">
        <v>42</v>
      </c>
      <c r="Z8" s="5"/>
      <c r="AA8" s="5"/>
      <c r="AB8" s="5"/>
      <c r="AC8" s="6"/>
      <c r="AD8" s="5"/>
      <c r="AE8" s="6"/>
      <c r="AF8" s="5"/>
      <c r="AG8" s="6"/>
      <c r="AH8" s="5"/>
      <c r="AI8" s="6"/>
      <c r="AJ8" s="5"/>
      <c r="AK8" s="6"/>
      <c r="AL8" s="85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spans="1:48" s="8" customFormat="1">
      <c r="A9" s="2">
        <v>7</v>
      </c>
      <c r="B9" s="61" t="s">
        <v>134</v>
      </c>
      <c r="C9" s="61" t="s">
        <v>135</v>
      </c>
      <c r="D9" s="79" t="s">
        <v>45</v>
      </c>
      <c r="E9" s="24">
        <v>7</v>
      </c>
      <c r="F9" s="45">
        <f>SUM(H9:AM9)-(V9+0)</f>
        <v>407.64</v>
      </c>
      <c r="G9" s="47">
        <f t="shared" si="1"/>
        <v>58.234285714285711</v>
      </c>
      <c r="H9" s="5"/>
      <c r="I9" s="5"/>
      <c r="J9" s="5">
        <v>59.38</v>
      </c>
      <c r="K9" s="5" t="s">
        <v>33</v>
      </c>
      <c r="L9" s="5">
        <v>57.95</v>
      </c>
      <c r="M9" s="5" t="s">
        <v>33</v>
      </c>
      <c r="N9" s="5">
        <v>52.95</v>
      </c>
      <c r="O9" s="5" t="s">
        <v>41</v>
      </c>
      <c r="P9" s="5">
        <v>63.64</v>
      </c>
      <c r="Q9" s="5" t="s">
        <v>43</v>
      </c>
      <c r="R9" s="5">
        <v>52.02</v>
      </c>
      <c r="S9" s="106" t="s">
        <v>136</v>
      </c>
      <c r="T9" s="5">
        <v>71.489999999999995</v>
      </c>
      <c r="U9" s="106" t="s">
        <v>136</v>
      </c>
      <c r="V9" s="74">
        <v>48.75</v>
      </c>
      <c r="W9" s="74" t="s">
        <v>136</v>
      </c>
      <c r="X9" s="5">
        <v>50.21</v>
      </c>
      <c r="Y9" s="106" t="s">
        <v>136</v>
      </c>
      <c r="Z9" s="5"/>
      <c r="AA9" s="5"/>
      <c r="AB9" s="5"/>
      <c r="AC9" s="6"/>
      <c r="AD9" s="5"/>
      <c r="AE9" s="6"/>
      <c r="AF9" s="5"/>
      <c r="AG9" s="6"/>
      <c r="AH9" s="5"/>
      <c r="AI9" s="6"/>
      <c r="AJ9" s="5"/>
      <c r="AK9" s="6"/>
      <c r="AL9" s="85"/>
      <c r="AM9" s="24"/>
      <c r="AN9" s="24"/>
      <c r="AO9" s="24"/>
      <c r="AP9" s="24"/>
      <c r="AQ9" s="24"/>
      <c r="AR9" s="24"/>
      <c r="AS9" s="24"/>
      <c r="AT9" s="24"/>
      <c r="AU9" s="24"/>
      <c r="AV9" s="24"/>
    </row>
    <row r="10" spans="1:48" s="8" customFormat="1">
      <c r="A10" s="2">
        <v>8</v>
      </c>
      <c r="B10" s="61" t="s">
        <v>62</v>
      </c>
      <c r="C10" s="61" t="s">
        <v>63</v>
      </c>
      <c r="D10" s="79" t="s">
        <v>58</v>
      </c>
      <c r="E10" s="9">
        <v>9</v>
      </c>
      <c r="F10" s="45">
        <f>SUM(H10:AM10)-(0+0)</f>
        <v>392.39</v>
      </c>
      <c r="G10" s="47">
        <f t="shared" si="1"/>
        <v>43.598888888888887</v>
      </c>
      <c r="H10" s="5">
        <v>58.07</v>
      </c>
      <c r="I10" s="106" t="s">
        <v>88</v>
      </c>
      <c r="J10" s="5">
        <v>36.36</v>
      </c>
      <c r="K10" s="106" t="s">
        <v>88</v>
      </c>
      <c r="L10" s="5">
        <v>46.59</v>
      </c>
      <c r="M10" s="106" t="s">
        <v>88</v>
      </c>
      <c r="N10" s="5">
        <v>42.92</v>
      </c>
      <c r="O10" s="106" t="s">
        <v>57</v>
      </c>
      <c r="P10" s="5">
        <v>38.31</v>
      </c>
      <c r="Q10" s="106" t="s">
        <v>57</v>
      </c>
      <c r="R10" s="5">
        <v>39.81</v>
      </c>
      <c r="S10" s="106" t="s">
        <v>57</v>
      </c>
      <c r="T10" s="5">
        <v>47.73</v>
      </c>
      <c r="U10" s="106" t="s">
        <v>60</v>
      </c>
      <c r="V10" s="5">
        <v>38.96</v>
      </c>
      <c r="W10" s="106" t="s">
        <v>60</v>
      </c>
      <c r="X10" s="5">
        <v>43.64</v>
      </c>
      <c r="Y10" s="106" t="s">
        <v>60</v>
      </c>
      <c r="Z10" s="5"/>
      <c r="AA10" s="5"/>
      <c r="AB10" s="5"/>
      <c r="AC10" s="10"/>
      <c r="AD10" s="5"/>
      <c r="AE10" s="10"/>
      <c r="AF10" s="5"/>
      <c r="AG10" s="10"/>
      <c r="AH10" s="5"/>
      <c r="AI10" s="10"/>
      <c r="AJ10" s="5"/>
      <c r="AK10" s="6"/>
      <c r="AL10" s="85"/>
      <c r="AM10" s="24"/>
      <c r="AN10" s="24"/>
      <c r="AO10" s="24"/>
      <c r="AP10" s="24"/>
      <c r="AQ10" s="24"/>
      <c r="AR10" s="24"/>
      <c r="AS10" s="24"/>
      <c r="AT10" s="24"/>
      <c r="AU10" s="24"/>
      <c r="AV10" s="24"/>
    </row>
    <row r="11" spans="1:48" s="8" customFormat="1">
      <c r="A11" s="2">
        <v>9</v>
      </c>
      <c r="B11" s="61" t="s">
        <v>53</v>
      </c>
      <c r="C11" s="61" t="s">
        <v>54</v>
      </c>
      <c r="D11" s="79" t="s">
        <v>55</v>
      </c>
      <c r="E11" s="9">
        <v>9</v>
      </c>
      <c r="F11" s="45">
        <f>SUM(H11:AM11)-(N11+0)</f>
        <v>390.09000000000003</v>
      </c>
      <c r="G11" s="47">
        <f t="shared" si="1"/>
        <v>43.343333333333334</v>
      </c>
      <c r="H11" s="48">
        <v>52.6</v>
      </c>
      <c r="I11" s="5" t="s">
        <v>51</v>
      </c>
      <c r="J11" s="5">
        <v>42.61</v>
      </c>
      <c r="K11" s="5" t="s">
        <v>56</v>
      </c>
      <c r="L11" s="5">
        <v>45.45</v>
      </c>
      <c r="M11" s="5" t="s">
        <v>51</v>
      </c>
      <c r="N11" s="74">
        <v>40</v>
      </c>
      <c r="O11" s="74" t="s">
        <v>51</v>
      </c>
      <c r="P11" s="13">
        <v>51.62</v>
      </c>
      <c r="Q11" s="24" t="s">
        <v>41</v>
      </c>
      <c r="R11" s="13">
        <v>56.31</v>
      </c>
      <c r="S11" s="24" t="s">
        <v>51</v>
      </c>
      <c r="T11" s="13">
        <v>35.33</v>
      </c>
      <c r="U11" s="24" t="s">
        <v>248</v>
      </c>
      <c r="V11" s="13">
        <v>47.08</v>
      </c>
      <c r="W11" s="24" t="s">
        <v>56</v>
      </c>
      <c r="X11" s="13">
        <v>59.09</v>
      </c>
      <c r="Y11" s="24" t="s">
        <v>48</v>
      </c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86"/>
      <c r="AM11" s="24"/>
      <c r="AN11" s="24"/>
      <c r="AO11" s="24"/>
      <c r="AP11" s="24"/>
      <c r="AQ11" s="24"/>
      <c r="AR11" s="24"/>
      <c r="AS11" s="24"/>
      <c r="AT11" s="24"/>
      <c r="AU11" s="24"/>
      <c r="AV11" s="24"/>
    </row>
    <row r="12" spans="1:48" s="8" customFormat="1">
      <c r="A12" s="2">
        <v>10</v>
      </c>
      <c r="B12" s="61" t="s">
        <v>80</v>
      </c>
      <c r="C12" s="61" t="s">
        <v>120</v>
      </c>
      <c r="D12" s="79" t="s">
        <v>116</v>
      </c>
      <c r="E12" s="9">
        <v>8</v>
      </c>
      <c r="F12" s="45">
        <f>SUM(H12:AM12)-(0+0)</f>
        <v>363.91999999999996</v>
      </c>
      <c r="G12" s="47">
        <f t="shared" si="1"/>
        <v>45.489999999999995</v>
      </c>
      <c r="H12" s="6"/>
      <c r="I12" s="5"/>
      <c r="J12" s="5">
        <v>44.6</v>
      </c>
      <c r="K12" s="5" t="s">
        <v>117</v>
      </c>
      <c r="L12" s="5">
        <v>42.9</v>
      </c>
      <c r="M12" s="5" t="s">
        <v>117</v>
      </c>
      <c r="N12" s="5">
        <v>46.82</v>
      </c>
      <c r="O12" s="5" t="s">
        <v>288</v>
      </c>
      <c r="P12" s="5">
        <v>45.13</v>
      </c>
      <c r="Q12" s="106" t="s">
        <v>118</v>
      </c>
      <c r="R12" s="5">
        <v>46.97</v>
      </c>
      <c r="S12" s="106" t="s">
        <v>118</v>
      </c>
      <c r="T12" s="74">
        <v>31.25</v>
      </c>
      <c r="U12" s="74" t="s">
        <v>118</v>
      </c>
      <c r="V12" s="5">
        <v>46.25</v>
      </c>
      <c r="W12" s="106" t="s">
        <v>118</v>
      </c>
      <c r="X12" s="5">
        <v>60</v>
      </c>
      <c r="Y12" s="5" t="s">
        <v>115</v>
      </c>
      <c r="Z12" s="5"/>
      <c r="AA12" s="5"/>
      <c r="AB12" s="5"/>
      <c r="AC12" s="6"/>
      <c r="AD12" s="5"/>
      <c r="AE12" s="6"/>
      <c r="AF12" s="5"/>
      <c r="AG12" s="6"/>
      <c r="AH12" s="5"/>
      <c r="AI12" s="6"/>
      <c r="AJ12" s="5"/>
      <c r="AK12" s="6"/>
      <c r="AL12" s="85"/>
      <c r="AM12" s="24"/>
      <c r="AN12" s="24"/>
      <c r="AO12" s="24"/>
      <c r="AP12" s="24"/>
      <c r="AQ12" s="24"/>
      <c r="AR12" s="24"/>
      <c r="AS12" s="24"/>
      <c r="AT12" s="24"/>
      <c r="AU12" s="24"/>
      <c r="AV12" s="24"/>
    </row>
    <row r="13" spans="1:48" s="8" customFormat="1">
      <c r="A13" s="2">
        <v>11</v>
      </c>
      <c r="B13" s="61" t="s">
        <v>39</v>
      </c>
      <c r="C13" s="61" t="s">
        <v>66</v>
      </c>
      <c r="D13" s="79" t="s">
        <v>42</v>
      </c>
      <c r="E13" s="24">
        <v>8</v>
      </c>
      <c r="F13" s="45">
        <f>SUM(H13:AM13)-(0+0)</f>
        <v>355.69</v>
      </c>
      <c r="G13" s="47">
        <f t="shared" si="1"/>
        <v>44.46125</v>
      </c>
      <c r="H13" s="13">
        <v>51.3</v>
      </c>
      <c r="I13" s="5" t="s">
        <v>44</v>
      </c>
      <c r="J13" s="5">
        <v>44.27</v>
      </c>
      <c r="K13" s="5" t="s">
        <v>41</v>
      </c>
      <c r="L13" s="5">
        <v>55.97</v>
      </c>
      <c r="M13" s="5" t="s">
        <v>43</v>
      </c>
      <c r="N13" s="5">
        <v>49.09</v>
      </c>
      <c r="O13" s="5" t="s">
        <v>44</v>
      </c>
      <c r="P13" s="5" t="s">
        <v>253</v>
      </c>
      <c r="Q13" s="5"/>
      <c r="R13" s="5" t="s">
        <v>253</v>
      </c>
      <c r="S13" s="5"/>
      <c r="T13" s="5">
        <v>53.6</v>
      </c>
      <c r="U13" s="5" t="s">
        <v>27</v>
      </c>
      <c r="V13" s="5">
        <v>43.96</v>
      </c>
      <c r="W13" s="5" t="s">
        <v>67</v>
      </c>
      <c r="X13" s="8">
        <v>57.5</v>
      </c>
      <c r="Y13" s="8" t="s">
        <v>41</v>
      </c>
      <c r="Z13" s="5"/>
      <c r="AA13" s="5"/>
      <c r="AB13" s="5"/>
      <c r="AC13" s="6"/>
      <c r="AD13" s="5"/>
      <c r="AE13" s="6"/>
      <c r="AF13" s="5"/>
      <c r="AG13" s="6"/>
      <c r="AH13" s="5"/>
      <c r="AI13" s="6"/>
      <c r="AJ13" s="6"/>
      <c r="AK13" s="6"/>
      <c r="AL13" s="85"/>
      <c r="AM13" s="24"/>
      <c r="AN13" s="24"/>
      <c r="AO13" s="24"/>
      <c r="AP13" s="24"/>
      <c r="AQ13" s="24"/>
      <c r="AR13" s="24"/>
      <c r="AS13" s="24"/>
      <c r="AT13" s="24"/>
      <c r="AU13" s="24"/>
      <c r="AV13" s="24"/>
    </row>
    <row r="14" spans="1:48" s="8" customFormat="1">
      <c r="A14" s="2">
        <v>12</v>
      </c>
      <c r="B14" s="61" t="s">
        <v>170</v>
      </c>
      <c r="C14" s="61" t="s">
        <v>171</v>
      </c>
      <c r="D14" s="79" t="s">
        <v>172</v>
      </c>
      <c r="E14" s="9">
        <v>6</v>
      </c>
      <c r="F14" s="45">
        <f>SUM(H14:AM14)-(H14+0)</f>
        <v>349.65000000000003</v>
      </c>
      <c r="G14" s="47">
        <f t="shared" si="1"/>
        <v>58.275000000000006</v>
      </c>
      <c r="H14" s="74">
        <v>58.07</v>
      </c>
      <c r="I14" s="74" t="s">
        <v>173</v>
      </c>
      <c r="J14" s="5">
        <v>65.06</v>
      </c>
      <c r="K14" s="5" t="s">
        <v>173</v>
      </c>
      <c r="L14" s="5">
        <v>60.42</v>
      </c>
      <c r="M14" s="5" t="s">
        <v>173</v>
      </c>
      <c r="N14" s="5">
        <v>62.5</v>
      </c>
      <c r="O14" s="5" t="s">
        <v>82</v>
      </c>
      <c r="P14" s="5">
        <v>51.19</v>
      </c>
      <c r="Q14" s="5" t="s">
        <v>82</v>
      </c>
      <c r="R14" s="5">
        <v>59.72</v>
      </c>
      <c r="S14" s="5" t="s">
        <v>173</v>
      </c>
      <c r="T14" s="5">
        <v>50.76</v>
      </c>
      <c r="U14" s="5" t="s">
        <v>82</v>
      </c>
      <c r="V14" s="5" t="s">
        <v>253</v>
      </c>
      <c r="W14" s="5"/>
      <c r="X14" s="5" t="s">
        <v>253</v>
      </c>
      <c r="Y14" s="5"/>
      <c r="Z14" s="5"/>
      <c r="AA14" s="5"/>
      <c r="AB14" s="5"/>
      <c r="AC14" s="6"/>
      <c r="AD14" s="5"/>
      <c r="AE14" s="6"/>
      <c r="AF14" s="5"/>
      <c r="AG14" s="6"/>
      <c r="AH14" s="5"/>
      <c r="AI14" s="6"/>
      <c r="AJ14" s="5"/>
      <c r="AK14" s="6"/>
      <c r="AL14" s="85"/>
      <c r="AM14" s="24"/>
      <c r="AN14" s="24"/>
      <c r="AO14" s="24"/>
      <c r="AP14" s="24"/>
      <c r="AQ14" s="24"/>
      <c r="AR14" s="24"/>
      <c r="AS14" s="24"/>
      <c r="AT14" s="24"/>
      <c r="AU14" s="24"/>
      <c r="AV14" s="24"/>
    </row>
    <row r="15" spans="1:48" s="8" customFormat="1">
      <c r="A15" s="2">
        <v>13</v>
      </c>
      <c r="B15" s="61" t="s">
        <v>10</v>
      </c>
      <c r="C15" s="61" t="s">
        <v>11</v>
      </c>
      <c r="D15" s="79" t="s">
        <v>12</v>
      </c>
      <c r="E15" s="9">
        <v>6</v>
      </c>
      <c r="F15" s="45">
        <f t="shared" ref="F15:F21" si="2">SUM(H15:AM15)-(0+0)</f>
        <v>348.93</v>
      </c>
      <c r="G15" s="47">
        <f t="shared" si="1"/>
        <v>58.155000000000001</v>
      </c>
      <c r="H15" s="5"/>
      <c r="I15" s="5"/>
      <c r="J15" s="5">
        <v>58.52</v>
      </c>
      <c r="K15" s="5" t="s">
        <v>15</v>
      </c>
      <c r="L15" s="5">
        <v>56.53</v>
      </c>
      <c r="M15" s="5" t="s">
        <v>13</v>
      </c>
      <c r="N15" s="5">
        <v>52.08</v>
      </c>
      <c r="O15" s="5" t="s">
        <v>31</v>
      </c>
      <c r="P15" s="5">
        <v>63.96</v>
      </c>
      <c r="Q15" s="5" t="s">
        <v>263</v>
      </c>
      <c r="R15" s="5">
        <v>59.09</v>
      </c>
      <c r="S15" s="5" t="s">
        <v>16</v>
      </c>
      <c r="T15" s="5" t="s">
        <v>253</v>
      </c>
      <c r="U15" s="5"/>
      <c r="V15" s="5">
        <v>58.75</v>
      </c>
      <c r="W15" s="5" t="s">
        <v>30</v>
      </c>
      <c r="X15" s="5" t="s">
        <v>253</v>
      </c>
      <c r="Y15" s="5"/>
      <c r="Z15" s="5"/>
      <c r="AA15" s="5"/>
      <c r="AB15" s="5"/>
      <c r="AC15" s="6"/>
      <c r="AD15" s="5"/>
      <c r="AE15" s="6"/>
      <c r="AF15" s="5"/>
      <c r="AG15" s="6"/>
      <c r="AH15" s="5"/>
      <c r="AI15" s="6"/>
      <c r="AJ15" s="5"/>
      <c r="AK15" s="6"/>
      <c r="AL15" s="85"/>
      <c r="AM15" s="24"/>
      <c r="AN15" s="24"/>
      <c r="AO15" s="24"/>
      <c r="AP15" s="24"/>
      <c r="AQ15" s="24"/>
      <c r="AR15" s="24"/>
      <c r="AS15" s="24"/>
      <c r="AT15" s="24"/>
      <c r="AU15" s="24"/>
      <c r="AV15" s="24"/>
    </row>
    <row r="16" spans="1:48" s="8" customFormat="1">
      <c r="A16" s="2">
        <v>14</v>
      </c>
      <c r="B16" s="58" t="s">
        <v>78</v>
      </c>
      <c r="C16" s="58" t="s">
        <v>203</v>
      </c>
      <c r="D16" s="2" t="s">
        <v>82</v>
      </c>
      <c r="E16" s="24">
        <v>6</v>
      </c>
      <c r="F16" s="45">
        <f t="shared" si="2"/>
        <v>347.57</v>
      </c>
      <c r="G16" s="47">
        <f t="shared" si="1"/>
        <v>57.928333333333335</v>
      </c>
      <c r="H16" s="5"/>
      <c r="I16" s="5"/>
      <c r="J16" s="5"/>
      <c r="K16" s="5"/>
      <c r="L16" s="5">
        <v>66.48</v>
      </c>
      <c r="M16" s="5" t="s">
        <v>251</v>
      </c>
      <c r="N16" s="5">
        <v>62.05</v>
      </c>
      <c r="O16" s="106" t="s">
        <v>172</v>
      </c>
      <c r="P16" s="13">
        <v>51.19</v>
      </c>
      <c r="Q16" s="106" t="s">
        <v>172</v>
      </c>
      <c r="R16" s="24" t="s">
        <v>253</v>
      </c>
      <c r="S16" s="24"/>
      <c r="T16" s="13">
        <v>50.76</v>
      </c>
      <c r="U16" s="106" t="s">
        <v>172</v>
      </c>
      <c r="V16" s="13">
        <v>57.71</v>
      </c>
      <c r="W16" s="24" t="s">
        <v>48</v>
      </c>
      <c r="X16" s="5">
        <v>59.38</v>
      </c>
      <c r="Y16" s="5" t="s">
        <v>199</v>
      </c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86"/>
      <c r="AM16" s="24"/>
      <c r="AN16" s="24"/>
      <c r="AO16" s="24"/>
      <c r="AP16" s="24"/>
      <c r="AQ16" s="24"/>
      <c r="AR16" s="24"/>
      <c r="AS16" s="24"/>
      <c r="AT16" s="24"/>
      <c r="AU16" s="24"/>
      <c r="AV16" s="24"/>
    </row>
    <row r="17" spans="1:48" s="8" customFormat="1">
      <c r="A17" s="2">
        <v>15</v>
      </c>
      <c r="B17" s="61" t="s">
        <v>68</v>
      </c>
      <c r="C17" s="61" t="s">
        <v>69</v>
      </c>
      <c r="D17" s="79" t="s">
        <v>57</v>
      </c>
      <c r="E17" s="9">
        <v>8</v>
      </c>
      <c r="F17" s="45">
        <f t="shared" si="2"/>
        <v>339.90999999999997</v>
      </c>
      <c r="G17" s="47">
        <f t="shared" si="1"/>
        <v>42.488749999999996</v>
      </c>
      <c r="H17" s="5">
        <v>37.5</v>
      </c>
      <c r="I17" s="5" t="s">
        <v>60</v>
      </c>
      <c r="J17" s="5"/>
      <c r="K17" s="5"/>
      <c r="L17" s="5">
        <v>42.9</v>
      </c>
      <c r="M17" s="5" t="s">
        <v>60</v>
      </c>
      <c r="N17" s="5">
        <v>42.92</v>
      </c>
      <c r="O17" s="106" t="s">
        <v>58</v>
      </c>
      <c r="P17" s="5">
        <v>38.31</v>
      </c>
      <c r="Q17" s="106" t="s">
        <v>58</v>
      </c>
      <c r="R17" s="5">
        <v>39.81</v>
      </c>
      <c r="S17" s="106" t="s">
        <v>58</v>
      </c>
      <c r="T17" s="5">
        <v>59.09</v>
      </c>
      <c r="U17" s="106" t="s">
        <v>51</v>
      </c>
      <c r="V17" s="5">
        <v>40</v>
      </c>
      <c r="W17" s="106" t="s">
        <v>51</v>
      </c>
      <c r="X17" s="5">
        <v>39.380000000000003</v>
      </c>
      <c r="Y17" s="106" t="s">
        <v>51</v>
      </c>
      <c r="Z17" s="5"/>
      <c r="AA17" s="5"/>
      <c r="AB17" s="5"/>
      <c r="AC17" s="6"/>
      <c r="AD17" s="5"/>
      <c r="AE17" s="6"/>
      <c r="AF17" s="5"/>
      <c r="AG17" s="6"/>
      <c r="AH17" s="5"/>
      <c r="AI17" s="6"/>
      <c r="AJ17" s="5"/>
      <c r="AK17" s="6"/>
      <c r="AL17" s="85"/>
      <c r="AM17" s="24"/>
      <c r="AN17" s="24"/>
      <c r="AO17" s="24"/>
      <c r="AP17" s="24"/>
      <c r="AQ17" s="24"/>
      <c r="AR17" s="24"/>
      <c r="AS17" s="24"/>
      <c r="AT17" s="24"/>
      <c r="AU17" s="24"/>
      <c r="AV17" s="24"/>
    </row>
    <row r="18" spans="1:48" s="8" customFormat="1">
      <c r="A18" s="2">
        <v>16</v>
      </c>
      <c r="B18" s="61" t="s">
        <v>129</v>
      </c>
      <c r="C18" s="61" t="s">
        <v>40</v>
      </c>
      <c r="D18" s="79" t="s">
        <v>33</v>
      </c>
      <c r="E18" s="24">
        <v>6</v>
      </c>
      <c r="F18" s="45">
        <f t="shared" si="2"/>
        <v>330.75</v>
      </c>
      <c r="G18" s="47">
        <f t="shared" si="1"/>
        <v>55.125</v>
      </c>
      <c r="H18" s="24"/>
      <c r="I18" s="24"/>
      <c r="J18" s="13">
        <v>59.38</v>
      </c>
      <c r="K18" s="24" t="s">
        <v>45</v>
      </c>
      <c r="L18" s="24">
        <v>57.95</v>
      </c>
      <c r="M18" s="24" t="s">
        <v>45</v>
      </c>
      <c r="N18" s="13">
        <v>49.38</v>
      </c>
      <c r="O18" s="24" t="s">
        <v>38</v>
      </c>
      <c r="P18" s="5">
        <v>42.56</v>
      </c>
      <c r="Q18" s="5" t="s">
        <v>38</v>
      </c>
      <c r="R18" s="5">
        <v>56.48</v>
      </c>
      <c r="S18" s="5" t="s">
        <v>194</v>
      </c>
      <c r="T18" s="5" t="s">
        <v>253</v>
      </c>
      <c r="U18" s="5"/>
      <c r="V18" s="5">
        <v>65</v>
      </c>
      <c r="W18" s="5" t="s">
        <v>301</v>
      </c>
      <c r="X18" s="5" t="s">
        <v>253</v>
      </c>
      <c r="Y18" s="5"/>
      <c r="Z18" s="5"/>
      <c r="AA18" s="5"/>
      <c r="AB18" s="5"/>
      <c r="AC18" s="6"/>
      <c r="AD18" s="5"/>
      <c r="AE18" s="6"/>
      <c r="AF18" s="5"/>
      <c r="AG18" s="6"/>
      <c r="AH18" s="5"/>
      <c r="AI18" s="6"/>
      <c r="AJ18" s="5"/>
      <c r="AK18" s="6"/>
      <c r="AL18" s="85"/>
      <c r="AM18" s="24"/>
      <c r="AN18" s="24"/>
      <c r="AO18" s="24"/>
      <c r="AP18" s="24"/>
      <c r="AQ18" s="24"/>
      <c r="AR18" s="24"/>
      <c r="AS18" s="24"/>
      <c r="AT18" s="24"/>
      <c r="AU18" s="24"/>
      <c r="AV18" s="24"/>
    </row>
    <row r="19" spans="1:48" s="8" customFormat="1">
      <c r="A19" s="2">
        <v>17</v>
      </c>
      <c r="B19" s="61" t="s">
        <v>109</v>
      </c>
      <c r="C19" s="61" t="s">
        <v>110</v>
      </c>
      <c r="D19" s="79" t="s">
        <v>31</v>
      </c>
      <c r="E19" s="9">
        <v>6</v>
      </c>
      <c r="F19" s="45">
        <f t="shared" si="2"/>
        <v>328.24</v>
      </c>
      <c r="G19" s="47">
        <f t="shared" si="1"/>
        <v>54.706666666666671</v>
      </c>
      <c r="H19" s="5"/>
      <c r="I19" s="5"/>
      <c r="J19" s="5">
        <v>58.24</v>
      </c>
      <c r="K19" s="106" t="s">
        <v>30</v>
      </c>
      <c r="L19" s="5">
        <v>63.8</v>
      </c>
      <c r="M19" s="106" t="s">
        <v>30</v>
      </c>
      <c r="N19" s="5">
        <v>52.08</v>
      </c>
      <c r="O19" s="5" t="s">
        <v>12</v>
      </c>
      <c r="P19" s="5">
        <v>41.88</v>
      </c>
      <c r="Q19" s="106" t="s">
        <v>30</v>
      </c>
      <c r="R19" s="5" t="s">
        <v>253</v>
      </c>
      <c r="S19" s="5"/>
      <c r="T19" s="5">
        <v>56.82</v>
      </c>
      <c r="U19" s="5" t="s">
        <v>34</v>
      </c>
      <c r="V19" s="5">
        <v>55.42</v>
      </c>
      <c r="W19" s="5" t="s">
        <v>32</v>
      </c>
      <c r="X19" s="5" t="s">
        <v>253</v>
      </c>
      <c r="Y19" s="5"/>
      <c r="Z19" s="5"/>
      <c r="AA19" s="5"/>
      <c r="AB19" s="5"/>
      <c r="AC19" s="6"/>
      <c r="AD19" s="5"/>
      <c r="AE19" s="6"/>
      <c r="AF19" s="5"/>
      <c r="AG19" s="6"/>
      <c r="AH19" s="5"/>
      <c r="AI19" s="6"/>
      <c r="AJ19" s="5"/>
      <c r="AK19" s="6"/>
      <c r="AL19" s="85"/>
      <c r="AM19" s="24"/>
      <c r="AN19" s="24"/>
      <c r="AO19" s="24"/>
      <c r="AP19" s="24"/>
      <c r="AQ19" s="24"/>
      <c r="AR19" s="24"/>
      <c r="AS19" s="24"/>
      <c r="AT19" s="24"/>
      <c r="AU19" s="24"/>
      <c r="AV19" s="24"/>
    </row>
    <row r="20" spans="1:48" s="8" customFormat="1">
      <c r="A20" s="2">
        <v>18</v>
      </c>
      <c r="B20" s="61" t="s">
        <v>80</v>
      </c>
      <c r="C20" s="61" t="s">
        <v>81</v>
      </c>
      <c r="D20" s="79" t="s">
        <v>48</v>
      </c>
      <c r="E20" s="9">
        <v>6</v>
      </c>
      <c r="F20" s="45">
        <f t="shared" si="2"/>
        <v>322.75</v>
      </c>
      <c r="G20" s="47">
        <f t="shared" si="1"/>
        <v>53.791666666666664</v>
      </c>
      <c r="H20" s="5">
        <v>48.96</v>
      </c>
      <c r="I20" s="5" t="s">
        <v>83</v>
      </c>
      <c r="J20" s="5">
        <v>55.47</v>
      </c>
      <c r="K20" s="5" t="s">
        <v>83</v>
      </c>
      <c r="L20" s="5"/>
      <c r="M20" s="5"/>
      <c r="N20" s="5" t="s">
        <v>253</v>
      </c>
      <c r="O20" s="5"/>
      <c r="P20" s="5">
        <v>47.73</v>
      </c>
      <c r="Q20" s="5" t="s">
        <v>37</v>
      </c>
      <c r="R20" s="5" t="s">
        <v>253</v>
      </c>
      <c r="S20" s="5"/>
      <c r="T20" s="5">
        <v>53.79</v>
      </c>
      <c r="U20" s="5" t="s">
        <v>173</v>
      </c>
      <c r="V20" s="5">
        <v>57.71</v>
      </c>
      <c r="W20" s="5" t="s">
        <v>82</v>
      </c>
      <c r="X20" s="5">
        <v>59.09</v>
      </c>
      <c r="Y20" s="5" t="s">
        <v>55</v>
      </c>
      <c r="Z20" s="5"/>
      <c r="AA20" s="5"/>
      <c r="AB20" s="5"/>
      <c r="AC20" s="6"/>
      <c r="AD20" s="5"/>
      <c r="AE20" s="6"/>
      <c r="AF20" s="5"/>
      <c r="AG20" s="6"/>
      <c r="AH20" s="5"/>
      <c r="AI20" s="6"/>
      <c r="AJ20" s="5"/>
      <c r="AK20" s="6"/>
      <c r="AL20" s="85"/>
      <c r="AM20" s="24"/>
      <c r="AN20" s="24"/>
      <c r="AO20" s="24"/>
      <c r="AP20" s="24"/>
      <c r="AQ20" s="24"/>
      <c r="AR20" s="24"/>
      <c r="AS20" s="24"/>
      <c r="AT20" s="24"/>
      <c r="AU20" s="24"/>
      <c r="AV20" s="24"/>
    </row>
    <row r="21" spans="1:48" s="8" customFormat="1">
      <c r="A21" s="2">
        <v>19</v>
      </c>
      <c r="B21" s="61" t="s">
        <v>138</v>
      </c>
      <c r="C21" s="61" t="s">
        <v>139</v>
      </c>
      <c r="D21" s="79" t="s">
        <v>88</v>
      </c>
      <c r="E21" s="9">
        <v>7</v>
      </c>
      <c r="F21" s="45">
        <f t="shared" si="2"/>
        <v>316.31</v>
      </c>
      <c r="G21" s="47">
        <f t="shared" si="1"/>
        <v>45.187142857142859</v>
      </c>
      <c r="H21" s="12">
        <v>58.07</v>
      </c>
      <c r="I21" s="106" t="s">
        <v>58</v>
      </c>
      <c r="J21" s="5">
        <v>36.36</v>
      </c>
      <c r="K21" s="106" t="s">
        <v>58</v>
      </c>
      <c r="L21" s="5">
        <v>46.59</v>
      </c>
      <c r="M21" s="106" t="s">
        <v>58</v>
      </c>
      <c r="N21" s="5">
        <v>43.41</v>
      </c>
      <c r="O21" s="5" t="s">
        <v>60</v>
      </c>
      <c r="P21" s="5" t="s">
        <v>253</v>
      </c>
      <c r="Q21" s="5"/>
      <c r="R21" s="5">
        <v>50.51</v>
      </c>
      <c r="S21" s="5" t="s">
        <v>60</v>
      </c>
      <c r="T21" s="5">
        <v>38.450000000000003</v>
      </c>
      <c r="U21" s="5" t="s">
        <v>288</v>
      </c>
      <c r="V21" s="5">
        <v>42.92</v>
      </c>
      <c r="W21" s="5" t="s">
        <v>288</v>
      </c>
      <c r="X21" s="5" t="s">
        <v>253</v>
      </c>
      <c r="Y21" s="5"/>
      <c r="Z21" s="5"/>
      <c r="AA21" s="5"/>
      <c r="AB21" s="5"/>
      <c r="AC21" s="6"/>
      <c r="AD21" s="5"/>
      <c r="AE21" s="6"/>
      <c r="AF21" s="5"/>
      <c r="AG21" s="6"/>
      <c r="AH21" s="5"/>
      <c r="AI21" s="6"/>
      <c r="AJ21" s="5"/>
      <c r="AK21" s="6"/>
      <c r="AL21" s="86"/>
      <c r="AM21" s="24"/>
      <c r="AN21" s="24"/>
      <c r="AO21" s="24"/>
      <c r="AP21" s="24"/>
      <c r="AQ21" s="24"/>
      <c r="AR21" s="24"/>
      <c r="AS21" s="24"/>
      <c r="AT21" s="24"/>
      <c r="AU21" s="24"/>
      <c r="AV21" s="24"/>
    </row>
    <row r="22" spans="1:48" s="8" customFormat="1">
      <c r="A22" s="2">
        <v>20</v>
      </c>
      <c r="B22" s="61" t="s">
        <v>124</v>
      </c>
      <c r="C22" s="61" t="s">
        <v>125</v>
      </c>
      <c r="D22" s="79" t="s">
        <v>87</v>
      </c>
      <c r="E22" s="9">
        <v>6</v>
      </c>
      <c r="F22" s="45">
        <f>SUM(H22:AM22)-(J22+0)</f>
        <v>314.76</v>
      </c>
      <c r="G22" s="47">
        <f t="shared" si="1"/>
        <v>52.46</v>
      </c>
      <c r="H22" s="5">
        <v>51.56</v>
      </c>
      <c r="I22" s="106" t="s">
        <v>50</v>
      </c>
      <c r="J22" s="74">
        <v>47.4</v>
      </c>
      <c r="K22" s="74" t="s">
        <v>50</v>
      </c>
      <c r="L22" s="5">
        <v>47.44</v>
      </c>
      <c r="M22" s="106" t="s">
        <v>50</v>
      </c>
      <c r="N22" s="5">
        <v>46.88</v>
      </c>
      <c r="O22" s="106" t="s">
        <v>50</v>
      </c>
      <c r="P22" s="5"/>
      <c r="Q22" s="5"/>
      <c r="R22" s="5">
        <v>38.659999999999997</v>
      </c>
      <c r="S22" s="106" t="s">
        <v>245</v>
      </c>
      <c r="T22" s="5">
        <v>55.3</v>
      </c>
      <c r="U22" s="106" t="s">
        <v>245</v>
      </c>
      <c r="V22" s="5">
        <v>30.83</v>
      </c>
      <c r="W22" s="106" t="s">
        <v>245</v>
      </c>
      <c r="X22" s="5">
        <v>44.09</v>
      </c>
      <c r="Y22" s="5" t="s">
        <v>245</v>
      </c>
      <c r="Z22" s="5"/>
      <c r="AA22" s="5"/>
      <c r="AB22" s="5"/>
      <c r="AC22" s="6"/>
      <c r="AD22" s="5"/>
      <c r="AE22" s="6"/>
      <c r="AF22" s="5"/>
      <c r="AG22" s="6"/>
      <c r="AH22" s="5"/>
      <c r="AI22" s="6"/>
      <c r="AJ22" s="5"/>
      <c r="AK22" s="6"/>
      <c r="AL22" s="85"/>
      <c r="AM22" s="24"/>
      <c r="AN22" s="24"/>
      <c r="AO22" s="24"/>
      <c r="AP22" s="24"/>
      <c r="AQ22" s="24"/>
      <c r="AR22" s="24"/>
      <c r="AS22" s="24"/>
      <c r="AT22" s="24"/>
      <c r="AU22" s="24"/>
      <c r="AV22" s="24"/>
    </row>
    <row r="23" spans="1:48" s="8" customFormat="1">
      <c r="A23" s="2">
        <v>21</v>
      </c>
      <c r="B23" s="61" t="s">
        <v>119</v>
      </c>
      <c r="C23" s="61" t="s">
        <v>36</v>
      </c>
      <c r="D23" s="79" t="s">
        <v>21</v>
      </c>
      <c r="E23" s="9">
        <v>5</v>
      </c>
      <c r="F23" s="45">
        <f>SUM(H23:AM23)-(0+0)</f>
        <v>309.52</v>
      </c>
      <c r="G23" s="47">
        <f t="shared" si="1"/>
        <v>61.903999999999996</v>
      </c>
      <c r="H23" s="5">
        <v>60.42</v>
      </c>
      <c r="I23" s="5" t="s">
        <v>13</v>
      </c>
      <c r="J23" s="5"/>
      <c r="K23" s="5"/>
      <c r="L23" s="5"/>
      <c r="M23" s="5"/>
      <c r="N23" s="5">
        <v>63.54</v>
      </c>
      <c r="O23" s="5" t="s">
        <v>16</v>
      </c>
      <c r="P23" s="5" t="s">
        <v>253</v>
      </c>
      <c r="Q23" s="5"/>
      <c r="R23" s="5" t="s">
        <v>253</v>
      </c>
      <c r="S23" s="5"/>
      <c r="T23" s="5">
        <v>54.96</v>
      </c>
      <c r="U23" s="5" t="s">
        <v>16</v>
      </c>
      <c r="V23" s="5">
        <v>60.83</v>
      </c>
      <c r="W23" s="5" t="s">
        <v>13</v>
      </c>
      <c r="X23" s="5">
        <v>69.77</v>
      </c>
      <c r="Y23" s="5" t="s">
        <v>13</v>
      </c>
      <c r="Z23" s="5"/>
      <c r="AA23" s="5"/>
      <c r="AB23" s="5"/>
      <c r="AC23" s="6"/>
      <c r="AD23" s="5"/>
      <c r="AE23" s="6"/>
      <c r="AF23" s="5"/>
      <c r="AG23" s="6"/>
      <c r="AH23" s="5"/>
      <c r="AI23" s="6"/>
      <c r="AJ23" s="5"/>
      <c r="AK23" s="6"/>
      <c r="AL23" s="86"/>
      <c r="AM23" s="24"/>
      <c r="AN23" s="24"/>
      <c r="AO23" s="24"/>
      <c r="AP23" s="24"/>
      <c r="AQ23" s="24"/>
      <c r="AR23" s="24"/>
      <c r="AS23" s="24"/>
      <c r="AT23" s="24"/>
      <c r="AU23" s="24"/>
      <c r="AV23" s="24"/>
    </row>
    <row r="24" spans="1:48" s="8" customFormat="1">
      <c r="A24" s="2">
        <v>22</v>
      </c>
      <c r="B24" s="61" t="s">
        <v>84</v>
      </c>
      <c r="C24" s="61" t="s">
        <v>85</v>
      </c>
      <c r="D24" s="79" t="s">
        <v>60</v>
      </c>
      <c r="E24" s="9">
        <v>7</v>
      </c>
      <c r="F24" s="45">
        <f>SUM(H24:AM24)-(0+0)</f>
        <v>304.64999999999998</v>
      </c>
      <c r="G24" s="47">
        <f t="shared" si="1"/>
        <v>43.521428571428565</v>
      </c>
      <c r="H24" s="5">
        <v>37.5</v>
      </c>
      <c r="I24" s="5" t="s">
        <v>57</v>
      </c>
      <c r="J24" s="5"/>
      <c r="K24" s="5"/>
      <c r="L24" s="5">
        <v>42.9</v>
      </c>
      <c r="M24" s="5" t="s">
        <v>57</v>
      </c>
      <c r="N24" s="5">
        <v>43.41</v>
      </c>
      <c r="O24" s="5" t="s">
        <v>88</v>
      </c>
      <c r="P24" s="5" t="s">
        <v>253</v>
      </c>
      <c r="Q24" s="5"/>
      <c r="R24" s="5">
        <v>50.51</v>
      </c>
      <c r="S24" s="5" t="s">
        <v>88</v>
      </c>
      <c r="T24" s="5">
        <v>47.73</v>
      </c>
      <c r="U24" s="5" t="s">
        <v>58</v>
      </c>
      <c r="V24" s="5">
        <v>38.96</v>
      </c>
      <c r="W24" s="5" t="s">
        <v>58</v>
      </c>
      <c r="X24" s="5">
        <v>43.64</v>
      </c>
      <c r="Y24" s="5" t="s">
        <v>58</v>
      </c>
      <c r="Z24" s="5"/>
      <c r="AA24" s="5"/>
      <c r="AB24" s="5"/>
      <c r="AC24" s="6"/>
      <c r="AD24" s="5"/>
      <c r="AE24" s="6"/>
      <c r="AF24" s="5"/>
      <c r="AG24" s="6"/>
      <c r="AH24" s="5"/>
      <c r="AI24" s="6"/>
      <c r="AJ24" s="5"/>
      <c r="AK24" s="6"/>
      <c r="AL24" s="85"/>
      <c r="AM24" s="24"/>
      <c r="AN24" s="24"/>
      <c r="AO24" s="24"/>
      <c r="AP24" s="24"/>
      <c r="AQ24" s="24"/>
      <c r="AR24" s="24"/>
      <c r="AS24" s="24"/>
      <c r="AT24" s="24"/>
      <c r="AU24" s="24"/>
      <c r="AV24" s="24"/>
    </row>
    <row r="25" spans="1:48" s="8" customFormat="1">
      <c r="A25" s="2">
        <v>23</v>
      </c>
      <c r="B25" s="61" t="s">
        <v>78</v>
      </c>
      <c r="C25" s="61" t="s">
        <v>79</v>
      </c>
      <c r="D25" s="79" t="s">
        <v>51</v>
      </c>
      <c r="E25" s="9">
        <v>6</v>
      </c>
      <c r="F25" s="45">
        <f>SUM(H25:AM25)-(N25+0)</f>
        <v>292.83000000000004</v>
      </c>
      <c r="G25" s="47">
        <f t="shared" si="1"/>
        <v>48.805000000000007</v>
      </c>
      <c r="H25" s="5">
        <v>52.6</v>
      </c>
      <c r="I25" s="5" t="s">
        <v>55</v>
      </c>
      <c r="J25" s="5"/>
      <c r="K25" s="5"/>
      <c r="L25" s="5">
        <v>45.45</v>
      </c>
      <c r="M25" s="5" t="s">
        <v>55</v>
      </c>
      <c r="N25" s="74">
        <v>40</v>
      </c>
      <c r="O25" s="74" t="s">
        <v>55</v>
      </c>
      <c r="P25" s="16"/>
      <c r="Q25" s="16"/>
      <c r="R25" s="5">
        <v>56.31</v>
      </c>
      <c r="S25" s="5" t="s">
        <v>55</v>
      </c>
      <c r="T25" s="5">
        <v>59.09</v>
      </c>
      <c r="U25" s="5" t="s">
        <v>57</v>
      </c>
      <c r="V25" s="5">
        <v>40</v>
      </c>
      <c r="W25" s="5" t="s">
        <v>57</v>
      </c>
      <c r="X25" s="5">
        <v>39.380000000000003</v>
      </c>
      <c r="Y25" s="5" t="s">
        <v>57</v>
      </c>
      <c r="Z25" s="5"/>
      <c r="AA25" s="5"/>
      <c r="AB25" s="5"/>
      <c r="AC25" s="6"/>
      <c r="AD25" s="5"/>
      <c r="AE25" s="6"/>
      <c r="AF25" s="5"/>
      <c r="AG25" s="6"/>
      <c r="AH25" s="5"/>
      <c r="AI25" s="6"/>
      <c r="AJ25" s="5"/>
      <c r="AK25" s="6"/>
      <c r="AL25" s="85"/>
      <c r="AM25" s="24"/>
      <c r="AN25" s="24"/>
      <c r="AO25" s="24"/>
      <c r="AP25" s="24"/>
      <c r="AQ25" s="24"/>
      <c r="AR25" s="24"/>
      <c r="AS25" s="24"/>
      <c r="AT25" s="24"/>
      <c r="AU25" s="24"/>
      <c r="AV25" s="24"/>
    </row>
    <row r="26" spans="1:48" s="8" customFormat="1">
      <c r="A26" s="2">
        <v>24</v>
      </c>
      <c r="B26" s="61" t="s">
        <v>98</v>
      </c>
      <c r="C26" s="61" t="s">
        <v>99</v>
      </c>
      <c r="D26" s="79" t="s">
        <v>50</v>
      </c>
      <c r="E26" s="9">
        <v>6</v>
      </c>
      <c r="F26" s="45">
        <f>SUM(H26:AM26)-(J26+0)</f>
        <v>276.42</v>
      </c>
      <c r="G26" s="47">
        <f t="shared" si="1"/>
        <v>46.07</v>
      </c>
      <c r="H26" s="5">
        <v>51.56</v>
      </c>
      <c r="I26" s="106" t="s">
        <v>87</v>
      </c>
      <c r="J26" s="74">
        <v>47.4</v>
      </c>
      <c r="K26" s="74" t="s">
        <v>87</v>
      </c>
      <c r="L26" s="5">
        <v>47.44</v>
      </c>
      <c r="M26" s="106" t="s">
        <v>87</v>
      </c>
      <c r="N26" s="5">
        <v>46.88</v>
      </c>
      <c r="O26" s="106" t="s">
        <v>87</v>
      </c>
      <c r="P26" s="5"/>
      <c r="Q26" s="5"/>
      <c r="R26" s="5">
        <v>47.98</v>
      </c>
      <c r="S26" s="5" t="s">
        <v>248</v>
      </c>
      <c r="T26" s="5" t="s">
        <v>253</v>
      </c>
      <c r="U26" s="5"/>
      <c r="V26" s="5">
        <v>41.88</v>
      </c>
      <c r="W26" s="5" t="s">
        <v>248</v>
      </c>
      <c r="X26" s="5">
        <v>40.68</v>
      </c>
      <c r="Y26" s="5" t="s">
        <v>248</v>
      </c>
      <c r="Z26" s="5"/>
      <c r="AA26" s="5"/>
      <c r="AB26" s="5"/>
      <c r="AC26" s="6"/>
      <c r="AD26" s="5"/>
      <c r="AE26" s="6"/>
      <c r="AF26" s="5"/>
      <c r="AG26" s="6"/>
      <c r="AH26" s="5"/>
      <c r="AI26" s="6"/>
      <c r="AJ26" s="5"/>
      <c r="AK26" s="6"/>
      <c r="AL26" s="85"/>
      <c r="AM26" s="24"/>
      <c r="AN26" s="24"/>
      <c r="AO26" s="24"/>
      <c r="AP26" s="24"/>
      <c r="AQ26" s="24"/>
      <c r="AR26" s="24"/>
      <c r="AS26" s="24"/>
      <c r="AT26" s="24"/>
      <c r="AU26" s="24"/>
      <c r="AV26" s="24"/>
    </row>
    <row r="27" spans="1:48" s="8" customFormat="1">
      <c r="A27" s="2">
        <v>25</v>
      </c>
      <c r="B27" s="49" t="s">
        <v>246</v>
      </c>
      <c r="C27" s="49" t="s">
        <v>247</v>
      </c>
      <c r="D27" s="24" t="s">
        <v>248</v>
      </c>
      <c r="E27" s="24">
        <v>6</v>
      </c>
      <c r="F27" s="45">
        <f>SUM(H27:AM27)-(0+0)</f>
        <v>261.7</v>
      </c>
      <c r="G27" s="47">
        <f t="shared" si="1"/>
        <v>43.616666666666667</v>
      </c>
      <c r="H27" s="13">
        <v>46.61</v>
      </c>
      <c r="I27" s="24" t="s">
        <v>245</v>
      </c>
      <c r="J27" s="24"/>
      <c r="K27" s="24"/>
      <c r="L27" s="24">
        <v>49.22</v>
      </c>
      <c r="M27" s="24" t="s">
        <v>245</v>
      </c>
      <c r="N27" s="13" t="s">
        <v>253</v>
      </c>
      <c r="O27" s="24"/>
      <c r="P27" s="5"/>
      <c r="Q27" s="5"/>
      <c r="R27" s="5">
        <v>47.98</v>
      </c>
      <c r="S27" s="5" t="s">
        <v>50</v>
      </c>
      <c r="T27" s="5">
        <v>35.33</v>
      </c>
      <c r="U27" s="5" t="s">
        <v>55</v>
      </c>
      <c r="V27" s="5">
        <v>41.88</v>
      </c>
      <c r="W27" s="5" t="s">
        <v>50</v>
      </c>
      <c r="X27" s="5">
        <v>40.68</v>
      </c>
      <c r="Y27" s="5" t="s">
        <v>50</v>
      </c>
      <c r="Z27" s="5"/>
      <c r="AA27" s="5"/>
      <c r="AB27" s="5"/>
      <c r="AC27" s="6"/>
      <c r="AD27" s="5"/>
      <c r="AE27" s="6"/>
      <c r="AF27" s="5"/>
      <c r="AG27" s="6"/>
      <c r="AH27" s="5"/>
      <c r="AI27" s="6"/>
      <c r="AJ27" s="5"/>
      <c r="AK27" s="6"/>
      <c r="AL27" s="86"/>
      <c r="AM27" s="24"/>
      <c r="AN27" s="24"/>
      <c r="AO27" s="24"/>
      <c r="AP27" s="24"/>
      <c r="AQ27" s="24"/>
      <c r="AR27" s="24"/>
      <c r="AS27" s="24"/>
      <c r="AT27" s="24"/>
      <c r="AU27" s="24"/>
      <c r="AV27" s="24"/>
    </row>
    <row r="28" spans="1:48" s="8" customFormat="1">
      <c r="A28" s="2">
        <v>26</v>
      </c>
      <c r="B28" s="61" t="s">
        <v>100</v>
      </c>
      <c r="C28" s="61" t="s">
        <v>101</v>
      </c>
      <c r="D28" s="79" t="s">
        <v>59</v>
      </c>
      <c r="E28" s="9">
        <v>6</v>
      </c>
      <c r="F28" s="45">
        <f>SUM(H28:AM28)-(0+0)</f>
        <v>259.57</v>
      </c>
      <c r="G28" s="47">
        <f t="shared" si="1"/>
        <v>43.261666666666663</v>
      </c>
      <c r="H28" s="5">
        <v>41.93</v>
      </c>
      <c r="I28" s="5" t="s">
        <v>108</v>
      </c>
      <c r="J28" s="5">
        <v>43.23</v>
      </c>
      <c r="K28" s="5" t="s">
        <v>108</v>
      </c>
      <c r="L28" s="5">
        <v>34.380000000000003</v>
      </c>
      <c r="M28" s="5" t="s">
        <v>108</v>
      </c>
      <c r="N28" s="5" t="s">
        <v>253</v>
      </c>
      <c r="O28" s="5"/>
      <c r="P28" s="5"/>
      <c r="Q28" s="5"/>
      <c r="R28" s="5" t="s">
        <v>253</v>
      </c>
      <c r="S28" s="5"/>
      <c r="T28" s="5">
        <v>46.69</v>
      </c>
      <c r="U28" s="5" t="s">
        <v>290</v>
      </c>
      <c r="V28" s="5">
        <v>57.71</v>
      </c>
      <c r="W28" s="5" t="s">
        <v>18</v>
      </c>
      <c r="X28" s="5">
        <v>35.630000000000003</v>
      </c>
      <c r="Y28" s="5" t="s">
        <v>290</v>
      </c>
      <c r="Z28" s="5"/>
      <c r="AA28" s="5"/>
      <c r="AB28" s="5"/>
      <c r="AC28" s="6"/>
      <c r="AD28" s="5"/>
      <c r="AE28" s="6"/>
      <c r="AF28" s="5"/>
      <c r="AG28" s="6"/>
      <c r="AH28" s="5"/>
      <c r="AI28" s="6"/>
      <c r="AJ28" s="5"/>
      <c r="AK28" s="6"/>
      <c r="AL28" s="85"/>
      <c r="AM28" s="24"/>
      <c r="AN28" s="24"/>
      <c r="AO28" s="24"/>
      <c r="AP28" s="24"/>
      <c r="AQ28" s="24"/>
      <c r="AR28" s="24"/>
      <c r="AS28" s="24"/>
      <c r="AT28" s="24"/>
      <c r="AU28" s="24"/>
      <c r="AV28" s="24"/>
    </row>
    <row r="29" spans="1:48" s="8" customFormat="1">
      <c r="A29" s="2">
        <v>27</v>
      </c>
      <c r="B29" s="49" t="s">
        <v>226</v>
      </c>
      <c r="C29" s="49" t="s">
        <v>154</v>
      </c>
      <c r="D29" s="24" t="s">
        <v>239</v>
      </c>
      <c r="E29" s="24">
        <v>5</v>
      </c>
      <c r="F29" s="45">
        <f>SUM(H29:AM29)-(J29+N29+R29)</f>
        <v>247.74999999999997</v>
      </c>
      <c r="G29" s="47">
        <f t="shared" si="1"/>
        <v>49.55</v>
      </c>
      <c r="H29" s="13">
        <v>54.69</v>
      </c>
      <c r="I29" s="24" t="s">
        <v>91</v>
      </c>
      <c r="J29" s="76">
        <v>39.58</v>
      </c>
      <c r="K29" s="75" t="s">
        <v>91</v>
      </c>
      <c r="L29" s="13">
        <v>46.09</v>
      </c>
      <c r="M29" s="24" t="s">
        <v>37</v>
      </c>
      <c r="N29" s="76">
        <v>36.04</v>
      </c>
      <c r="O29" s="75" t="s">
        <v>91</v>
      </c>
      <c r="P29" s="5">
        <v>50</v>
      </c>
      <c r="Q29" s="5" t="s">
        <v>91</v>
      </c>
      <c r="R29" s="74">
        <v>38.659999999999997</v>
      </c>
      <c r="S29" s="74" t="s">
        <v>91</v>
      </c>
      <c r="T29" s="5">
        <v>44.7</v>
      </c>
      <c r="U29" s="5" t="s">
        <v>91</v>
      </c>
      <c r="V29" s="5" t="s">
        <v>253</v>
      </c>
      <c r="W29" s="5"/>
      <c r="X29" s="5">
        <v>52.27</v>
      </c>
      <c r="Y29" s="5" t="s">
        <v>18</v>
      </c>
      <c r="Z29" s="5"/>
      <c r="AA29" s="5"/>
      <c r="AB29" s="5"/>
      <c r="AC29" s="6"/>
      <c r="AD29" s="5"/>
      <c r="AE29" s="6"/>
      <c r="AF29" s="5"/>
      <c r="AG29" s="6"/>
      <c r="AH29" s="5"/>
      <c r="AI29" s="6"/>
      <c r="AJ29" s="5"/>
      <c r="AK29" s="6"/>
      <c r="AL29" s="85"/>
      <c r="AM29" s="24"/>
      <c r="AN29" s="24"/>
      <c r="AO29" s="24"/>
      <c r="AP29" s="24"/>
      <c r="AQ29" s="24"/>
      <c r="AR29" s="24"/>
      <c r="AS29" s="24"/>
      <c r="AT29" s="24"/>
      <c r="AU29" s="24"/>
      <c r="AV29" s="24"/>
    </row>
    <row r="30" spans="1:48" s="8" customFormat="1">
      <c r="A30" s="2">
        <v>28</v>
      </c>
      <c r="B30" s="61" t="s">
        <v>145</v>
      </c>
      <c r="C30" s="61" t="s">
        <v>146</v>
      </c>
      <c r="D30" s="79" t="s">
        <v>117</v>
      </c>
      <c r="E30" s="24">
        <v>6</v>
      </c>
      <c r="F30" s="45">
        <f>SUM(H30:AM30)-(R30+0)</f>
        <v>243.81</v>
      </c>
      <c r="G30" s="47">
        <f t="shared" si="1"/>
        <v>40.634999999999998</v>
      </c>
      <c r="H30" s="5"/>
      <c r="I30" s="5"/>
      <c r="J30" s="5">
        <v>44.6</v>
      </c>
      <c r="K30" s="5" t="s">
        <v>116</v>
      </c>
      <c r="L30" s="5">
        <v>42.9</v>
      </c>
      <c r="M30" s="5" t="s">
        <v>116</v>
      </c>
      <c r="N30" s="5">
        <v>36.46</v>
      </c>
      <c r="O30" s="5" t="s">
        <v>255</v>
      </c>
      <c r="P30" s="13">
        <v>41.37</v>
      </c>
      <c r="Q30" s="24" t="s">
        <v>255</v>
      </c>
      <c r="R30" s="76">
        <v>35.880000000000003</v>
      </c>
      <c r="S30" s="75" t="s">
        <v>255</v>
      </c>
      <c r="T30" s="13">
        <v>42.23</v>
      </c>
      <c r="U30" s="24" t="s">
        <v>255</v>
      </c>
      <c r="V30" s="24" t="s">
        <v>253</v>
      </c>
      <c r="W30" s="24"/>
      <c r="X30" s="13">
        <v>36.25</v>
      </c>
      <c r="Y30" s="24" t="s">
        <v>118</v>
      </c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86"/>
      <c r="AM30" s="24"/>
      <c r="AN30" s="24"/>
      <c r="AO30" s="24"/>
      <c r="AP30" s="24"/>
      <c r="AQ30" s="24"/>
      <c r="AR30" s="24"/>
      <c r="AS30" s="24"/>
      <c r="AT30" s="24"/>
      <c r="AU30" s="24"/>
      <c r="AV30" s="24"/>
    </row>
    <row r="31" spans="1:48" s="8" customFormat="1">
      <c r="A31" s="2">
        <v>29</v>
      </c>
      <c r="B31" s="61" t="s">
        <v>73</v>
      </c>
      <c r="C31" s="61" t="s">
        <v>74</v>
      </c>
      <c r="D31" s="79" t="s">
        <v>37</v>
      </c>
      <c r="E31" s="9">
        <v>5</v>
      </c>
      <c r="F31" s="45">
        <f>SUM(H31:AM31)-(0+0)</f>
        <v>243.73</v>
      </c>
      <c r="G31" s="47">
        <f t="shared" si="1"/>
        <v>48.745999999999995</v>
      </c>
      <c r="H31" s="5">
        <v>56.77</v>
      </c>
      <c r="I31" s="5" t="s">
        <v>76</v>
      </c>
      <c r="J31" s="5">
        <v>46.88</v>
      </c>
      <c r="K31" s="5" t="s">
        <v>76</v>
      </c>
      <c r="L31" s="5">
        <v>46.09</v>
      </c>
      <c r="M31" s="5" t="s">
        <v>239</v>
      </c>
      <c r="N31" s="5" t="s">
        <v>253</v>
      </c>
      <c r="O31" s="5"/>
      <c r="P31" s="5">
        <v>47.73</v>
      </c>
      <c r="Q31" s="5" t="s">
        <v>48</v>
      </c>
      <c r="R31" s="5" t="s">
        <v>253</v>
      </c>
      <c r="S31" s="5"/>
      <c r="T31" s="5">
        <v>46.26</v>
      </c>
      <c r="U31" s="5" t="s">
        <v>289</v>
      </c>
      <c r="V31" s="5" t="s">
        <v>253</v>
      </c>
      <c r="W31" s="5"/>
      <c r="X31" s="5" t="s">
        <v>253</v>
      </c>
      <c r="Y31" s="5"/>
      <c r="Z31" s="5"/>
      <c r="AA31" s="5"/>
      <c r="AB31" s="5"/>
      <c r="AC31" s="6"/>
      <c r="AD31" s="5"/>
      <c r="AE31" s="6"/>
      <c r="AF31" s="5"/>
      <c r="AG31" s="6"/>
      <c r="AH31" s="5"/>
      <c r="AI31" s="6"/>
      <c r="AJ31" s="5"/>
      <c r="AK31" s="6"/>
      <c r="AL31" s="85"/>
      <c r="AM31" s="24"/>
      <c r="AN31" s="24"/>
      <c r="AO31" s="24"/>
      <c r="AP31" s="24"/>
      <c r="AQ31" s="24"/>
      <c r="AR31" s="24"/>
      <c r="AS31" s="24"/>
      <c r="AT31" s="24"/>
      <c r="AU31" s="24"/>
      <c r="AV31" s="24"/>
    </row>
    <row r="32" spans="1:48" s="8" customFormat="1">
      <c r="A32" s="2">
        <v>30</v>
      </c>
      <c r="B32" s="61" t="s">
        <v>105</v>
      </c>
      <c r="C32" s="61" t="s">
        <v>174</v>
      </c>
      <c r="D32" s="79" t="s">
        <v>173</v>
      </c>
      <c r="E32" s="9">
        <v>4</v>
      </c>
      <c r="F32" s="45">
        <f>SUM(H32:AM32)-(H32+0)</f>
        <v>238.99</v>
      </c>
      <c r="G32" s="47">
        <f t="shared" si="1"/>
        <v>59.747500000000002</v>
      </c>
      <c r="H32" s="74">
        <v>58.07</v>
      </c>
      <c r="I32" s="74" t="s">
        <v>172</v>
      </c>
      <c r="J32" s="5">
        <v>65.06</v>
      </c>
      <c r="K32" s="106" t="s">
        <v>172</v>
      </c>
      <c r="L32" s="5">
        <v>60.42</v>
      </c>
      <c r="M32" s="106" t="s">
        <v>172</v>
      </c>
      <c r="N32" s="5" t="s">
        <v>253</v>
      </c>
      <c r="O32" s="5"/>
      <c r="P32" s="5"/>
      <c r="Q32" s="5"/>
      <c r="R32" s="5">
        <v>59.72</v>
      </c>
      <c r="S32" s="106" t="s">
        <v>172</v>
      </c>
      <c r="T32" s="5">
        <v>53.79</v>
      </c>
      <c r="U32" s="5" t="s">
        <v>48</v>
      </c>
      <c r="V32" s="5" t="s">
        <v>253</v>
      </c>
      <c r="W32" s="5"/>
      <c r="X32" s="5" t="s">
        <v>253</v>
      </c>
      <c r="Y32" s="5"/>
      <c r="Z32" s="5"/>
      <c r="AA32" s="5"/>
      <c r="AB32" s="5"/>
      <c r="AC32" s="6"/>
      <c r="AD32" s="5"/>
      <c r="AE32" s="6"/>
      <c r="AF32" s="5"/>
      <c r="AG32" s="6"/>
      <c r="AH32" s="5"/>
      <c r="AI32" s="6"/>
      <c r="AJ32" s="5"/>
      <c r="AK32" s="6"/>
      <c r="AL32" s="85"/>
      <c r="AM32" s="24"/>
      <c r="AN32" s="24"/>
      <c r="AO32" s="24"/>
      <c r="AP32" s="24"/>
      <c r="AQ32" s="24"/>
      <c r="AR32" s="24"/>
      <c r="AS32" s="24"/>
      <c r="AT32" s="24"/>
      <c r="AU32" s="24"/>
      <c r="AV32" s="24"/>
    </row>
    <row r="33" spans="1:48" s="8" customFormat="1">
      <c r="A33" s="2">
        <v>31</v>
      </c>
      <c r="B33" s="61" t="s">
        <v>112</v>
      </c>
      <c r="C33" s="61" t="s">
        <v>74</v>
      </c>
      <c r="D33" s="79" t="s">
        <v>27</v>
      </c>
      <c r="E33" s="9">
        <v>4</v>
      </c>
      <c r="F33" s="45">
        <f>SUM(H33:AM33)-(0+0)</f>
        <v>237.15</v>
      </c>
      <c r="G33" s="47">
        <f t="shared" si="1"/>
        <v>59.287500000000001</v>
      </c>
      <c r="H33" s="5">
        <v>55.99</v>
      </c>
      <c r="I33" s="106" t="s">
        <v>16</v>
      </c>
      <c r="J33" s="5"/>
      <c r="K33" s="5"/>
      <c r="L33" s="5">
        <v>61.93</v>
      </c>
      <c r="M33" s="106" t="s">
        <v>16</v>
      </c>
      <c r="N33" s="5" t="s">
        <v>253</v>
      </c>
      <c r="O33" s="5"/>
      <c r="P33" s="5"/>
      <c r="Q33" s="5"/>
      <c r="R33" s="5" t="s">
        <v>253</v>
      </c>
      <c r="S33" s="5"/>
      <c r="T33" s="5">
        <v>53.6</v>
      </c>
      <c r="U33" s="5" t="s">
        <v>42</v>
      </c>
      <c r="V33" s="5">
        <v>65.63</v>
      </c>
      <c r="W33" s="106" t="s">
        <v>16</v>
      </c>
      <c r="X33" s="5" t="s">
        <v>253</v>
      </c>
      <c r="Y33" s="5"/>
      <c r="Z33" s="5"/>
      <c r="AA33" s="5"/>
      <c r="AB33" s="5"/>
      <c r="AC33" s="6"/>
      <c r="AD33" s="5"/>
      <c r="AE33" s="6"/>
      <c r="AF33" s="5"/>
      <c r="AG33" s="6"/>
      <c r="AH33" s="5"/>
      <c r="AI33" s="6"/>
      <c r="AJ33" s="5"/>
      <c r="AK33" s="6"/>
      <c r="AL33" s="85"/>
      <c r="AM33" s="24"/>
      <c r="AN33" s="24"/>
      <c r="AO33" s="24"/>
      <c r="AP33" s="24"/>
      <c r="AQ33" s="24"/>
      <c r="AR33" s="24"/>
      <c r="AS33" s="24"/>
      <c r="AT33" s="24"/>
      <c r="AU33" s="24"/>
      <c r="AV33" s="24"/>
    </row>
    <row r="34" spans="1:48" s="8" customFormat="1">
      <c r="A34" s="2">
        <v>32</v>
      </c>
      <c r="B34" s="49" t="s">
        <v>243</v>
      </c>
      <c r="C34" s="49" t="s">
        <v>244</v>
      </c>
      <c r="D34" s="24" t="s">
        <v>245</v>
      </c>
      <c r="E34" s="9">
        <v>5</v>
      </c>
      <c r="F34" s="45">
        <f>SUM(H34:AM34)-(V34+0)</f>
        <v>233.88000000000005</v>
      </c>
      <c r="G34" s="47">
        <f t="shared" si="1"/>
        <v>46.77600000000001</v>
      </c>
      <c r="H34" s="13">
        <v>46.61</v>
      </c>
      <c r="I34" s="24" t="s">
        <v>248</v>
      </c>
      <c r="J34" s="24"/>
      <c r="K34" s="24"/>
      <c r="L34" s="24">
        <v>49.22</v>
      </c>
      <c r="M34" s="24" t="s">
        <v>248</v>
      </c>
      <c r="N34" s="13" t="s">
        <v>253</v>
      </c>
      <c r="O34" s="24"/>
      <c r="P34" s="5"/>
      <c r="Q34" s="5"/>
      <c r="R34" s="5">
        <v>38.659999999999997</v>
      </c>
      <c r="S34" s="106" t="s">
        <v>87</v>
      </c>
      <c r="T34" s="5">
        <v>55.3</v>
      </c>
      <c r="U34" s="106" t="s">
        <v>87</v>
      </c>
      <c r="V34" s="74">
        <v>30.8</v>
      </c>
      <c r="W34" s="74" t="s">
        <v>87</v>
      </c>
      <c r="X34" s="5">
        <v>44.09</v>
      </c>
      <c r="Y34" s="106" t="s">
        <v>87</v>
      </c>
      <c r="Z34" s="5"/>
      <c r="AA34" s="5"/>
      <c r="AB34" s="5"/>
      <c r="AC34" s="6"/>
      <c r="AD34" s="5"/>
      <c r="AE34" s="6"/>
      <c r="AF34" s="5"/>
      <c r="AG34" s="6"/>
      <c r="AH34" s="5"/>
      <c r="AI34" s="6"/>
      <c r="AJ34" s="5"/>
      <c r="AK34" s="6"/>
      <c r="AL34" s="86"/>
      <c r="AM34" s="24"/>
      <c r="AN34" s="24"/>
      <c r="AO34" s="24"/>
      <c r="AP34" s="24"/>
      <c r="AQ34" s="24"/>
      <c r="AR34" s="24"/>
      <c r="AS34" s="24"/>
      <c r="AT34" s="24"/>
      <c r="AU34" s="24"/>
      <c r="AV34" s="24"/>
    </row>
    <row r="35" spans="1:48">
      <c r="A35" s="2">
        <v>33</v>
      </c>
      <c r="B35" s="49" t="s">
        <v>121</v>
      </c>
      <c r="C35" s="49" t="s">
        <v>122</v>
      </c>
      <c r="D35" s="24" t="s">
        <v>18</v>
      </c>
      <c r="E35" s="24">
        <v>4</v>
      </c>
      <c r="F35" s="45">
        <f>SUM(H35:AM35)-(0+0)</f>
        <v>215.82000000000002</v>
      </c>
      <c r="G35" s="47">
        <f t="shared" ref="G35:G66" si="3">F35/E35</f>
        <v>53.955000000000005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>
        <v>44.7</v>
      </c>
      <c r="S35" s="5" t="s">
        <v>123</v>
      </c>
      <c r="T35" s="9">
        <v>62.6</v>
      </c>
      <c r="U35" s="5" t="s">
        <v>123</v>
      </c>
      <c r="V35" s="5">
        <v>56.25</v>
      </c>
      <c r="W35" s="5" t="s">
        <v>59</v>
      </c>
      <c r="X35" s="5">
        <v>52.27</v>
      </c>
      <c r="Y35" s="5" t="s">
        <v>239</v>
      </c>
      <c r="Z35" s="5"/>
      <c r="AA35" s="5"/>
      <c r="AB35" s="5"/>
      <c r="AC35" s="6"/>
      <c r="AD35" s="5"/>
      <c r="AE35" s="6"/>
      <c r="AF35" s="5"/>
      <c r="AG35" s="6"/>
      <c r="AH35" s="5"/>
      <c r="AI35" s="6"/>
      <c r="AJ35" s="5"/>
      <c r="AK35" s="6"/>
      <c r="AL35" s="87"/>
      <c r="AM35" s="88"/>
      <c r="AN35" s="88"/>
      <c r="AO35" s="88"/>
      <c r="AP35" s="88"/>
      <c r="AQ35" s="88"/>
      <c r="AR35" s="88"/>
      <c r="AS35" s="88"/>
      <c r="AT35" s="88"/>
      <c r="AU35" s="88"/>
      <c r="AV35" s="88"/>
    </row>
    <row r="36" spans="1:48" s="8" customFormat="1">
      <c r="A36" s="2">
        <v>34</v>
      </c>
      <c r="B36" s="61" t="s">
        <v>80</v>
      </c>
      <c r="C36" s="61" t="s">
        <v>174</v>
      </c>
      <c r="D36" s="79" t="s">
        <v>180</v>
      </c>
      <c r="E36" s="9">
        <v>4</v>
      </c>
      <c r="F36" s="45">
        <f>SUM(H36:AM36)-(N36+T36)</f>
        <v>211.23999999999995</v>
      </c>
      <c r="G36" s="47">
        <f t="shared" si="3"/>
        <v>52.809999999999988</v>
      </c>
      <c r="H36" s="12">
        <v>49.74</v>
      </c>
      <c r="I36" s="12" t="s">
        <v>181</v>
      </c>
      <c r="J36" s="12">
        <v>57.39</v>
      </c>
      <c r="K36" s="12" t="s">
        <v>181</v>
      </c>
      <c r="L36" s="4"/>
      <c r="M36" s="4"/>
      <c r="N36" s="74">
        <v>36.14</v>
      </c>
      <c r="O36" s="98" t="s">
        <v>181</v>
      </c>
      <c r="P36" s="13">
        <v>50.32</v>
      </c>
      <c r="Q36" s="24" t="s">
        <v>44</v>
      </c>
      <c r="R36" s="24">
        <v>53.79</v>
      </c>
      <c r="S36" s="24" t="s">
        <v>181</v>
      </c>
      <c r="T36" s="76">
        <v>46.97</v>
      </c>
      <c r="U36" s="75" t="s">
        <v>181</v>
      </c>
      <c r="V36" s="24" t="s">
        <v>253</v>
      </c>
      <c r="W36" s="24"/>
      <c r="X36" s="13" t="s">
        <v>253</v>
      </c>
      <c r="Y36" s="24"/>
      <c r="Z36" s="13"/>
      <c r="AA36" s="24"/>
      <c r="AB36" s="24"/>
      <c r="AC36" s="24"/>
      <c r="AD36" s="13"/>
      <c r="AE36" s="24"/>
      <c r="AF36" s="13"/>
      <c r="AG36" s="24"/>
      <c r="AH36" s="13"/>
      <c r="AI36" s="24"/>
      <c r="AJ36" s="13"/>
      <c r="AK36" s="24"/>
      <c r="AL36" s="85"/>
      <c r="AM36" s="24"/>
      <c r="AN36" s="24"/>
      <c r="AO36" s="24"/>
      <c r="AP36" s="24"/>
      <c r="AQ36" s="24"/>
      <c r="AR36" s="24"/>
      <c r="AS36" s="24"/>
      <c r="AT36" s="24"/>
      <c r="AU36" s="24"/>
      <c r="AV36" s="24"/>
    </row>
    <row r="37" spans="1:48" s="8" customFormat="1">
      <c r="A37" s="2">
        <v>35</v>
      </c>
      <c r="B37" s="61" t="s">
        <v>126</v>
      </c>
      <c r="C37" s="61" t="s">
        <v>127</v>
      </c>
      <c r="D37" s="79" t="s">
        <v>118</v>
      </c>
      <c r="E37" s="24">
        <v>5</v>
      </c>
      <c r="F37" s="45">
        <f>SUM(H37:AM37)-(0+0)</f>
        <v>205.85</v>
      </c>
      <c r="G37" s="47">
        <f t="shared" si="3"/>
        <v>41.17</v>
      </c>
      <c r="H37" s="5"/>
      <c r="I37" s="5"/>
      <c r="J37" s="5"/>
      <c r="K37" s="5"/>
      <c r="L37" s="5"/>
      <c r="M37" s="5"/>
      <c r="N37" s="5"/>
      <c r="O37" s="5"/>
      <c r="P37" s="5">
        <v>45.13</v>
      </c>
      <c r="Q37" s="5" t="s">
        <v>116</v>
      </c>
      <c r="R37" s="5">
        <v>46.97</v>
      </c>
      <c r="S37" s="5" t="s">
        <v>116</v>
      </c>
      <c r="T37" s="5">
        <v>31.25</v>
      </c>
      <c r="U37" s="5" t="s">
        <v>116</v>
      </c>
      <c r="V37" s="5">
        <v>46.25</v>
      </c>
      <c r="W37" s="5" t="s">
        <v>116</v>
      </c>
      <c r="X37" s="5">
        <v>36.25</v>
      </c>
      <c r="Y37" s="5" t="s">
        <v>117</v>
      </c>
      <c r="Z37" s="5"/>
      <c r="AA37" s="5"/>
      <c r="AB37" s="5"/>
      <c r="AC37" s="6"/>
      <c r="AD37" s="5"/>
      <c r="AE37" s="6"/>
      <c r="AF37" s="5"/>
      <c r="AG37" s="6"/>
      <c r="AH37" s="5"/>
      <c r="AI37" s="6"/>
      <c r="AJ37" s="5"/>
      <c r="AK37" s="6"/>
      <c r="AL37" s="85"/>
      <c r="AM37" s="24"/>
      <c r="AN37" s="24"/>
      <c r="AO37" s="24"/>
      <c r="AP37" s="24"/>
      <c r="AQ37" s="24"/>
      <c r="AR37" s="24"/>
      <c r="AS37" s="24"/>
      <c r="AT37" s="24"/>
      <c r="AU37" s="24"/>
      <c r="AV37" s="24"/>
    </row>
    <row r="38" spans="1:48" s="8" customFormat="1">
      <c r="A38" s="2">
        <v>36</v>
      </c>
      <c r="B38" s="58" t="s">
        <v>155</v>
      </c>
      <c r="C38" s="58" t="s">
        <v>156</v>
      </c>
      <c r="D38" s="2" t="s">
        <v>34</v>
      </c>
      <c r="E38" s="24">
        <v>3</v>
      </c>
      <c r="F38" s="45">
        <f>SUM(H38:AM38)-(0+0)</f>
        <v>186.39999999999998</v>
      </c>
      <c r="G38" s="47">
        <f t="shared" si="3"/>
        <v>62.133333333333326</v>
      </c>
      <c r="H38" s="5"/>
      <c r="I38" s="5"/>
      <c r="J38" s="5">
        <v>62.5</v>
      </c>
      <c r="K38" s="5" t="s">
        <v>44</v>
      </c>
      <c r="L38" s="5"/>
      <c r="M38" s="5"/>
      <c r="N38" s="5">
        <v>67.08</v>
      </c>
      <c r="O38" s="5" t="s">
        <v>30</v>
      </c>
      <c r="P38" s="5"/>
      <c r="Q38" s="5"/>
      <c r="R38" s="12" t="s">
        <v>253</v>
      </c>
      <c r="S38" s="12"/>
      <c r="T38" s="5">
        <v>56.82</v>
      </c>
      <c r="U38" s="5" t="s">
        <v>31</v>
      </c>
      <c r="V38" s="5" t="s">
        <v>253</v>
      </c>
      <c r="W38" s="5"/>
      <c r="X38" s="5" t="s">
        <v>291</v>
      </c>
      <c r="Y38" s="5"/>
      <c r="Z38" s="5"/>
      <c r="AA38" s="5"/>
      <c r="AB38" s="5"/>
      <c r="AC38" s="6"/>
      <c r="AD38" s="5"/>
      <c r="AE38" s="6"/>
      <c r="AF38" s="5"/>
      <c r="AG38" s="6"/>
      <c r="AH38" s="5"/>
      <c r="AI38" s="6"/>
      <c r="AJ38" s="5"/>
      <c r="AK38" s="6"/>
      <c r="AL38" s="85"/>
      <c r="AM38" s="24"/>
      <c r="AN38" s="24"/>
      <c r="AO38" s="24"/>
      <c r="AP38" s="24"/>
      <c r="AQ38" s="24"/>
      <c r="AR38" s="24"/>
      <c r="AS38" s="24"/>
      <c r="AT38" s="24"/>
      <c r="AU38" s="24"/>
      <c r="AV38" s="24"/>
    </row>
    <row r="39" spans="1:48" s="8" customFormat="1">
      <c r="A39" s="2">
        <v>37</v>
      </c>
      <c r="B39" s="61" t="s">
        <v>167</v>
      </c>
      <c r="C39" s="61" t="s">
        <v>168</v>
      </c>
      <c r="D39" s="79" t="s">
        <v>136</v>
      </c>
      <c r="E39" s="9">
        <v>3</v>
      </c>
      <c r="F39" s="45">
        <f>SUM(H39:AM39)-(V39+0)</f>
        <v>173.72</v>
      </c>
      <c r="G39" s="47">
        <f t="shared" si="3"/>
        <v>57.906666666666666</v>
      </c>
      <c r="H39" s="5"/>
      <c r="I39" s="5"/>
      <c r="J39" s="5"/>
      <c r="K39" s="5"/>
      <c r="L39" s="5"/>
      <c r="M39" s="5"/>
      <c r="N39" s="5"/>
      <c r="O39" s="5"/>
      <c r="P39" s="12"/>
      <c r="Q39" s="12"/>
      <c r="R39" s="12">
        <v>52.02</v>
      </c>
      <c r="S39" s="12" t="s">
        <v>45</v>
      </c>
      <c r="T39" s="12">
        <v>71.489999999999995</v>
      </c>
      <c r="U39" s="12" t="s">
        <v>45</v>
      </c>
      <c r="V39" s="74">
        <v>48.75</v>
      </c>
      <c r="W39" s="74" t="s">
        <v>45</v>
      </c>
      <c r="X39" s="12">
        <v>50.21</v>
      </c>
      <c r="Y39" s="12" t="s">
        <v>45</v>
      </c>
      <c r="Z39" s="12"/>
      <c r="AA39" s="12"/>
      <c r="AB39" s="12"/>
      <c r="AC39" s="18"/>
      <c r="AD39" s="18"/>
      <c r="AE39" s="18"/>
      <c r="AF39" s="12"/>
      <c r="AG39" s="18"/>
      <c r="AH39" s="12"/>
      <c r="AI39" s="18"/>
      <c r="AJ39" s="12"/>
      <c r="AK39" s="4"/>
      <c r="AL39" s="86"/>
      <c r="AM39" s="24"/>
      <c r="AN39" s="24"/>
      <c r="AO39" s="24"/>
      <c r="AP39" s="24"/>
      <c r="AQ39" s="24"/>
      <c r="AR39" s="24"/>
      <c r="AS39" s="24"/>
      <c r="AT39" s="24"/>
      <c r="AU39" s="24"/>
      <c r="AV39" s="24"/>
    </row>
    <row r="40" spans="1:48" s="8" customFormat="1">
      <c r="A40" s="2">
        <v>38</v>
      </c>
      <c r="B40" s="61" t="s">
        <v>151</v>
      </c>
      <c r="C40" s="61" t="s">
        <v>152</v>
      </c>
      <c r="D40" s="79" t="s">
        <v>32</v>
      </c>
      <c r="E40" s="9">
        <v>3</v>
      </c>
      <c r="F40" s="45">
        <f>SUM(H40:AM40)-(0+0)</f>
        <v>172.13</v>
      </c>
      <c r="G40" s="47">
        <f t="shared" si="3"/>
        <v>57.376666666666665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>
        <v>63.07</v>
      </c>
      <c r="U40" s="5" t="s">
        <v>30</v>
      </c>
      <c r="V40" s="5">
        <v>55.42</v>
      </c>
      <c r="W40" s="5" t="s">
        <v>31</v>
      </c>
      <c r="X40" s="5">
        <v>53.64</v>
      </c>
      <c r="Y40" s="5" t="s">
        <v>30</v>
      </c>
      <c r="Z40" s="5"/>
      <c r="AA40" s="5"/>
      <c r="AB40" s="5"/>
      <c r="AC40" s="6"/>
      <c r="AD40" s="5"/>
      <c r="AE40" s="6"/>
      <c r="AF40" s="5"/>
      <c r="AG40" s="6"/>
      <c r="AH40" s="5"/>
      <c r="AI40" s="6"/>
      <c r="AJ40" s="5"/>
      <c r="AK40" s="6"/>
      <c r="AL40" s="86"/>
      <c r="AM40" s="24"/>
      <c r="AN40" s="24"/>
      <c r="AO40" s="24"/>
      <c r="AP40" s="24"/>
      <c r="AQ40" s="24"/>
      <c r="AR40" s="24"/>
      <c r="AS40" s="24"/>
      <c r="AT40" s="24"/>
      <c r="AU40" s="24"/>
      <c r="AV40" s="24"/>
    </row>
    <row r="41" spans="1:48" s="8" customFormat="1">
      <c r="A41" s="2">
        <v>39</v>
      </c>
      <c r="B41" s="61" t="s">
        <v>182</v>
      </c>
      <c r="C41" s="61" t="s">
        <v>261</v>
      </c>
      <c r="D41" s="79" t="s">
        <v>263</v>
      </c>
      <c r="E41" s="24">
        <v>3</v>
      </c>
      <c r="F41" s="45">
        <f>SUM(H41:AM41)-(0+0)</f>
        <v>168.55</v>
      </c>
      <c r="G41" s="47">
        <f t="shared" si="3"/>
        <v>56.183333333333337</v>
      </c>
      <c r="H41" s="5"/>
      <c r="I41" s="5"/>
      <c r="J41" s="5"/>
      <c r="K41" s="5"/>
      <c r="L41" s="5"/>
      <c r="M41" s="5"/>
      <c r="N41" s="5">
        <v>50.21</v>
      </c>
      <c r="O41" s="5" t="s">
        <v>262</v>
      </c>
      <c r="P41" s="5">
        <v>63.96</v>
      </c>
      <c r="Q41" s="5" t="s">
        <v>12</v>
      </c>
      <c r="R41" s="5" t="s">
        <v>253</v>
      </c>
      <c r="S41" s="5"/>
      <c r="T41" s="5" t="s">
        <v>253</v>
      </c>
      <c r="U41" s="5"/>
      <c r="V41" s="5" t="s">
        <v>253</v>
      </c>
      <c r="W41" s="5"/>
      <c r="X41" s="5">
        <v>54.38</v>
      </c>
      <c r="Y41" s="5" t="s">
        <v>262</v>
      </c>
      <c r="Z41" s="5"/>
      <c r="AA41" s="5"/>
      <c r="AB41" s="5"/>
      <c r="AC41" s="6"/>
      <c r="AD41" s="5"/>
      <c r="AE41" s="6"/>
      <c r="AF41" s="5"/>
      <c r="AG41" s="6"/>
      <c r="AH41" s="5"/>
      <c r="AI41" s="6"/>
      <c r="AJ41" s="5"/>
      <c r="AK41" s="6"/>
      <c r="AL41" s="85"/>
      <c r="AM41" s="24"/>
      <c r="AN41" s="24"/>
      <c r="AO41" s="24"/>
      <c r="AP41" s="24"/>
      <c r="AQ41" s="24"/>
      <c r="AR41" s="24"/>
      <c r="AS41" s="24"/>
      <c r="AT41" s="24"/>
      <c r="AU41" s="24"/>
      <c r="AV41" s="24"/>
    </row>
    <row r="42" spans="1:48" s="8" customFormat="1">
      <c r="A42" s="2">
        <v>40</v>
      </c>
      <c r="B42" s="61" t="s">
        <v>140</v>
      </c>
      <c r="C42" s="61" t="s">
        <v>161</v>
      </c>
      <c r="D42" s="79" t="s">
        <v>83</v>
      </c>
      <c r="E42" s="24">
        <v>4</v>
      </c>
      <c r="F42" s="45">
        <f>SUM(H42:AM42)-(0+0)</f>
        <v>166.93</v>
      </c>
      <c r="G42" s="47">
        <f t="shared" si="3"/>
        <v>41.732500000000002</v>
      </c>
      <c r="H42" s="12">
        <v>48.96</v>
      </c>
      <c r="I42" s="12" t="s">
        <v>48</v>
      </c>
      <c r="J42" s="5">
        <v>55.47</v>
      </c>
      <c r="K42" s="5" t="s">
        <v>48</v>
      </c>
      <c r="L42" s="5"/>
      <c r="M42" s="5"/>
      <c r="N42" s="5">
        <v>62.5</v>
      </c>
      <c r="O42" s="5" t="s">
        <v>43</v>
      </c>
      <c r="P42" s="5"/>
      <c r="Q42" s="5"/>
      <c r="R42" s="5" t="s">
        <v>253</v>
      </c>
      <c r="S42" s="5"/>
      <c r="T42" s="5" t="s">
        <v>253</v>
      </c>
      <c r="U42" s="5"/>
      <c r="V42" s="5" t="s">
        <v>253</v>
      </c>
      <c r="W42" s="5"/>
      <c r="X42" s="5" t="s">
        <v>253</v>
      </c>
      <c r="Y42" s="5"/>
      <c r="Z42" s="5"/>
      <c r="AA42" s="5"/>
      <c r="AB42" s="5"/>
      <c r="AC42" s="6"/>
      <c r="AD42" s="5"/>
      <c r="AE42" s="6"/>
      <c r="AF42" s="5"/>
      <c r="AG42" s="6"/>
      <c r="AH42" s="5"/>
      <c r="AI42" s="6"/>
      <c r="AJ42" s="5"/>
      <c r="AK42" s="6"/>
      <c r="AL42" s="85"/>
      <c r="AM42" s="24"/>
      <c r="AN42" s="24"/>
      <c r="AO42" s="24"/>
      <c r="AP42" s="24"/>
      <c r="AQ42" s="24"/>
      <c r="AR42" s="24"/>
      <c r="AS42" s="24"/>
      <c r="AT42" s="24"/>
      <c r="AU42" s="24"/>
      <c r="AV42" s="24"/>
    </row>
    <row r="43" spans="1:48" s="8" customFormat="1">
      <c r="A43" s="2">
        <v>41</v>
      </c>
      <c r="B43" s="61" t="s">
        <v>182</v>
      </c>
      <c r="C43" s="61" t="s">
        <v>183</v>
      </c>
      <c r="D43" s="79" t="s">
        <v>181</v>
      </c>
      <c r="E43" s="9">
        <v>3</v>
      </c>
      <c r="F43" s="45">
        <f>SUM(H43:AM43)-(N43+T43)</f>
        <v>160.91999999999996</v>
      </c>
      <c r="G43" s="47">
        <f t="shared" si="3"/>
        <v>53.639999999999986</v>
      </c>
      <c r="H43" s="5">
        <v>49.74</v>
      </c>
      <c r="I43" s="5" t="s">
        <v>180</v>
      </c>
      <c r="J43" s="16">
        <v>57.39</v>
      </c>
      <c r="K43" s="16" t="s">
        <v>180</v>
      </c>
      <c r="L43" s="5"/>
      <c r="M43" s="5"/>
      <c r="N43" s="74">
        <v>36.14</v>
      </c>
      <c r="O43" s="74" t="s">
        <v>180</v>
      </c>
      <c r="P43" s="5"/>
      <c r="Q43" s="5"/>
      <c r="R43" s="5">
        <v>53.79</v>
      </c>
      <c r="S43" s="5" t="s">
        <v>180</v>
      </c>
      <c r="T43" s="74">
        <v>46.97</v>
      </c>
      <c r="U43" s="74" t="s">
        <v>180</v>
      </c>
      <c r="V43" s="5" t="s">
        <v>253</v>
      </c>
      <c r="W43" s="5"/>
      <c r="X43" s="5" t="s">
        <v>253</v>
      </c>
      <c r="Y43" s="5"/>
      <c r="Z43" s="5"/>
      <c r="AA43" s="5"/>
      <c r="AB43" s="5"/>
      <c r="AC43" s="6"/>
      <c r="AD43" s="5"/>
      <c r="AE43" s="6"/>
      <c r="AF43" s="5"/>
      <c r="AG43" s="6"/>
      <c r="AH43" s="5"/>
      <c r="AI43" s="6"/>
      <c r="AJ43" s="5"/>
      <c r="AK43" s="6"/>
      <c r="AL43" s="85"/>
      <c r="AM43" s="24"/>
      <c r="AN43" s="24"/>
      <c r="AO43" s="24"/>
      <c r="AP43" s="24"/>
      <c r="AQ43" s="24"/>
      <c r="AR43" s="24"/>
      <c r="AS43" s="24"/>
      <c r="AT43" s="24"/>
      <c r="AU43" s="24"/>
      <c r="AV43" s="24"/>
    </row>
    <row r="44" spans="1:48" s="8" customFormat="1">
      <c r="A44" s="2">
        <v>42</v>
      </c>
      <c r="B44" s="61" t="s">
        <v>162</v>
      </c>
      <c r="C44" s="61" t="s">
        <v>163</v>
      </c>
      <c r="D44" s="79" t="s">
        <v>86</v>
      </c>
      <c r="E44" s="9">
        <v>3</v>
      </c>
      <c r="F44" s="45">
        <f>SUM(H44:AM44)-(H44+L44+J44+R44+X44)</f>
        <v>157.30000000000001</v>
      </c>
      <c r="G44" s="47">
        <f t="shared" si="3"/>
        <v>52.433333333333337</v>
      </c>
      <c r="H44" s="74">
        <v>47.66</v>
      </c>
      <c r="I44" s="74" t="s">
        <v>242</v>
      </c>
      <c r="J44" s="74">
        <v>40.630000000000003</v>
      </c>
      <c r="K44" s="74" t="s">
        <v>242</v>
      </c>
      <c r="L44" s="74">
        <v>40.06</v>
      </c>
      <c r="M44" s="74" t="s">
        <v>242</v>
      </c>
      <c r="N44" s="5">
        <v>52.73</v>
      </c>
      <c r="O44" s="5" t="s">
        <v>242</v>
      </c>
      <c r="P44" s="5"/>
      <c r="Q44" s="5"/>
      <c r="R44" s="74">
        <v>45.37</v>
      </c>
      <c r="S44" s="74" t="s">
        <v>242</v>
      </c>
      <c r="T44" s="5">
        <v>51.03</v>
      </c>
      <c r="U44" s="5" t="s">
        <v>242</v>
      </c>
      <c r="V44" s="5">
        <v>53.54</v>
      </c>
      <c r="W44" s="5" t="s">
        <v>242</v>
      </c>
      <c r="X44" s="74">
        <v>49.58</v>
      </c>
      <c r="Y44" s="74" t="s">
        <v>242</v>
      </c>
      <c r="Z44" s="5"/>
      <c r="AA44" s="5"/>
      <c r="AB44" s="5"/>
      <c r="AC44" s="6"/>
      <c r="AD44" s="5"/>
      <c r="AE44" s="6"/>
      <c r="AF44" s="5"/>
      <c r="AG44" s="6"/>
      <c r="AH44" s="5"/>
      <c r="AI44" s="6"/>
      <c r="AJ44" s="5"/>
      <c r="AK44" s="6"/>
      <c r="AL44" s="85"/>
      <c r="AM44" s="24"/>
      <c r="AN44" s="24"/>
      <c r="AO44" s="24"/>
      <c r="AP44" s="24"/>
      <c r="AQ44" s="24"/>
      <c r="AR44" s="24"/>
      <c r="AS44" s="24"/>
      <c r="AT44" s="24"/>
      <c r="AU44" s="24"/>
      <c r="AV44" s="24"/>
    </row>
    <row r="45" spans="1:48" s="8" customFormat="1">
      <c r="A45" s="2">
        <v>43</v>
      </c>
      <c r="B45" s="49" t="s">
        <v>241</v>
      </c>
      <c r="C45" s="49" t="s">
        <v>240</v>
      </c>
      <c r="D45" s="24" t="s">
        <v>242</v>
      </c>
      <c r="E45" s="9">
        <v>3</v>
      </c>
      <c r="F45" s="45">
        <f>SUM(H45:AM45)-(H45+L45+J45+R45+X45)</f>
        <v>157.30000000000001</v>
      </c>
      <c r="G45" s="47">
        <f t="shared" si="3"/>
        <v>52.433333333333337</v>
      </c>
      <c r="H45" s="76">
        <v>47.66</v>
      </c>
      <c r="I45" s="75" t="s">
        <v>86</v>
      </c>
      <c r="J45" s="76">
        <v>40.630000000000003</v>
      </c>
      <c r="K45" s="75" t="s">
        <v>86</v>
      </c>
      <c r="L45" s="76">
        <v>40.06</v>
      </c>
      <c r="M45" s="75" t="s">
        <v>86</v>
      </c>
      <c r="N45" s="13">
        <v>52.73</v>
      </c>
      <c r="O45" s="24" t="s">
        <v>86</v>
      </c>
      <c r="P45" s="5"/>
      <c r="Q45" s="5"/>
      <c r="R45" s="74">
        <v>45.37</v>
      </c>
      <c r="S45" s="74" t="s">
        <v>86</v>
      </c>
      <c r="T45" s="5">
        <v>51.03</v>
      </c>
      <c r="U45" s="5" t="s">
        <v>86</v>
      </c>
      <c r="V45" s="5">
        <v>53.54</v>
      </c>
      <c r="W45" s="5" t="s">
        <v>86</v>
      </c>
      <c r="X45" s="74">
        <v>49.58</v>
      </c>
      <c r="Y45" s="74" t="s">
        <v>86</v>
      </c>
      <c r="Z45" s="5"/>
      <c r="AA45" s="5"/>
      <c r="AB45" s="5"/>
      <c r="AC45" s="6"/>
      <c r="AD45" s="5"/>
      <c r="AE45" s="6"/>
      <c r="AF45" s="5"/>
      <c r="AG45" s="6"/>
      <c r="AH45" s="5"/>
      <c r="AI45" s="6"/>
      <c r="AJ45" s="5"/>
      <c r="AK45" s="6"/>
      <c r="AL45" s="85"/>
      <c r="AM45" s="24"/>
      <c r="AN45" s="24"/>
      <c r="AO45" s="24"/>
      <c r="AP45" s="24"/>
      <c r="AQ45" s="24"/>
      <c r="AR45" s="24"/>
      <c r="AS45" s="24"/>
      <c r="AT45" s="24"/>
      <c r="AU45" s="24"/>
      <c r="AV45" s="24"/>
    </row>
    <row r="46" spans="1:48" s="8" customFormat="1">
      <c r="A46" s="2">
        <v>44</v>
      </c>
      <c r="B46" s="61" t="s">
        <v>185</v>
      </c>
      <c r="C46" s="61" t="s">
        <v>97</v>
      </c>
      <c r="D46" s="79" t="s">
        <v>186</v>
      </c>
      <c r="E46" s="24">
        <v>3</v>
      </c>
      <c r="F46" s="45">
        <f>SUM(H46:AM46)-(J46+L46+N46+V46+X50)</f>
        <v>152.19000000000003</v>
      </c>
      <c r="G46" s="47">
        <f t="shared" si="3"/>
        <v>50.730000000000011</v>
      </c>
      <c r="H46" s="5"/>
      <c r="I46" s="5"/>
      <c r="J46" s="74">
        <v>46.09</v>
      </c>
      <c r="K46" s="74" t="s">
        <v>187</v>
      </c>
      <c r="L46" s="74">
        <v>42.19</v>
      </c>
      <c r="M46" s="74" t="s">
        <v>187</v>
      </c>
      <c r="N46" s="74">
        <v>43.18</v>
      </c>
      <c r="O46" s="74" t="s">
        <v>187</v>
      </c>
      <c r="P46" s="12">
        <v>52.98</v>
      </c>
      <c r="Q46" s="4" t="s">
        <v>187</v>
      </c>
      <c r="R46" s="12">
        <v>54.8</v>
      </c>
      <c r="S46" s="4" t="s">
        <v>186</v>
      </c>
      <c r="T46" s="12">
        <v>46.28</v>
      </c>
      <c r="U46" s="4" t="s">
        <v>187</v>
      </c>
      <c r="V46" s="74">
        <v>46.04</v>
      </c>
      <c r="W46" s="98" t="s">
        <v>87</v>
      </c>
      <c r="X46" s="74">
        <v>42.92</v>
      </c>
      <c r="Y46" s="98" t="s">
        <v>187</v>
      </c>
      <c r="Z46" s="4"/>
      <c r="AA46" s="4"/>
      <c r="AB46" s="12"/>
      <c r="AC46" s="4"/>
      <c r="AD46" s="4"/>
      <c r="AE46" s="4"/>
      <c r="AF46" s="12"/>
      <c r="AG46" s="4"/>
      <c r="AH46" s="12"/>
      <c r="AI46" s="4"/>
      <c r="AJ46" s="12"/>
      <c r="AK46" s="4"/>
      <c r="AL46" s="85"/>
      <c r="AM46" s="24"/>
      <c r="AN46" s="24"/>
      <c r="AO46" s="24"/>
      <c r="AP46" s="24"/>
      <c r="AQ46" s="24"/>
      <c r="AR46" s="24"/>
      <c r="AS46" s="24"/>
      <c r="AT46" s="24"/>
      <c r="AU46" s="24"/>
      <c r="AV46" s="24"/>
    </row>
    <row r="47" spans="1:48" s="8" customFormat="1">
      <c r="A47" s="2">
        <v>45</v>
      </c>
      <c r="B47" s="61" t="s">
        <v>185</v>
      </c>
      <c r="C47" s="61" t="s">
        <v>188</v>
      </c>
      <c r="D47" s="79" t="s">
        <v>187</v>
      </c>
      <c r="E47" s="9">
        <v>3</v>
      </c>
      <c r="F47" s="45">
        <f>SUM(H47:AM47)-(J47+L47+N47+V47+X47)</f>
        <v>154.06</v>
      </c>
      <c r="G47" s="47">
        <f t="shared" si="3"/>
        <v>51.353333333333332</v>
      </c>
      <c r="H47" s="5"/>
      <c r="I47" s="5"/>
      <c r="J47" s="74">
        <v>46.09</v>
      </c>
      <c r="K47" s="74" t="s">
        <v>186</v>
      </c>
      <c r="L47" s="74">
        <v>42.19</v>
      </c>
      <c r="M47" s="74" t="s">
        <v>186</v>
      </c>
      <c r="N47" s="74">
        <v>43.18</v>
      </c>
      <c r="O47" s="74" t="s">
        <v>186</v>
      </c>
      <c r="P47" s="5">
        <v>52.98</v>
      </c>
      <c r="Q47" s="5" t="s">
        <v>186</v>
      </c>
      <c r="R47" s="5">
        <v>54.8</v>
      </c>
      <c r="S47" s="5" t="s">
        <v>187</v>
      </c>
      <c r="T47" s="5">
        <v>46.28</v>
      </c>
      <c r="U47" s="5" t="s">
        <v>186</v>
      </c>
      <c r="V47" s="74">
        <v>46.04</v>
      </c>
      <c r="W47" s="74" t="s">
        <v>186</v>
      </c>
      <c r="X47" s="74">
        <v>42.92</v>
      </c>
      <c r="Y47" s="74" t="s">
        <v>186</v>
      </c>
      <c r="Z47" s="5"/>
      <c r="AA47" s="5"/>
      <c r="AB47" s="5"/>
      <c r="AC47" s="6"/>
      <c r="AD47" s="5"/>
      <c r="AE47" s="6"/>
      <c r="AF47" s="5"/>
      <c r="AG47" s="6"/>
      <c r="AH47" s="5"/>
      <c r="AI47" s="6"/>
      <c r="AJ47" s="5"/>
      <c r="AK47" s="6"/>
      <c r="AL47" s="85"/>
      <c r="AM47" s="24"/>
      <c r="AN47" s="24"/>
      <c r="AO47" s="24"/>
      <c r="AP47" s="24"/>
      <c r="AQ47" s="24"/>
      <c r="AR47" s="24"/>
      <c r="AS47" s="24"/>
      <c r="AT47" s="24"/>
      <c r="AU47" s="24"/>
      <c r="AV47" s="24"/>
    </row>
    <row r="48" spans="1:48" s="8" customFormat="1">
      <c r="A48" s="2">
        <v>46</v>
      </c>
      <c r="B48" s="61" t="s">
        <v>157</v>
      </c>
      <c r="C48" s="61" t="s">
        <v>158</v>
      </c>
      <c r="D48" s="79" t="s">
        <v>91</v>
      </c>
      <c r="E48" s="9">
        <v>4</v>
      </c>
      <c r="F48" s="45">
        <f>SUM(H48:AM48)-(J48+N48+R48)</f>
        <v>149.39000000000001</v>
      </c>
      <c r="G48" s="47">
        <f t="shared" si="3"/>
        <v>37.347500000000004</v>
      </c>
      <c r="H48" s="5">
        <v>54.69</v>
      </c>
      <c r="I48" s="5" t="s">
        <v>239</v>
      </c>
      <c r="J48" s="74">
        <v>39.58</v>
      </c>
      <c r="K48" s="74" t="s">
        <v>239</v>
      </c>
      <c r="L48" s="5"/>
      <c r="M48" s="5"/>
      <c r="N48" s="74">
        <v>36.04</v>
      </c>
      <c r="O48" s="74" t="s">
        <v>239</v>
      </c>
      <c r="P48" s="5">
        <v>50</v>
      </c>
      <c r="Q48" s="5" t="s">
        <v>239</v>
      </c>
      <c r="R48" s="74">
        <v>38.659999999999997</v>
      </c>
      <c r="S48" s="74" t="s">
        <v>239</v>
      </c>
      <c r="T48" s="5">
        <v>44.7</v>
      </c>
      <c r="U48" s="5" t="s">
        <v>239</v>
      </c>
      <c r="V48" s="5" t="s">
        <v>253</v>
      </c>
      <c r="W48" s="5"/>
      <c r="X48" s="5" t="s">
        <v>253</v>
      </c>
      <c r="Y48" s="5"/>
      <c r="Z48" s="5"/>
      <c r="AA48" s="5"/>
      <c r="AB48" s="5"/>
      <c r="AC48" s="6"/>
      <c r="AD48" s="5"/>
      <c r="AE48" s="6"/>
      <c r="AF48" s="5"/>
      <c r="AG48" s="6"/>
      <c r="AH48" s="5"/>
      <c r="AI48" s="6"/>
      <c r="AJ48" s="5"/>
      <c r="AK48" s="6"/>
      <c r="AL48" s="85"/>
      <c r="AM48" s="24"/>
      <c r="AN48" s="24"/>
      <c r="AO48" s="24"/>
      <c r="AP48" s="24"/>
      <c r="AQ48" s="24"/>
      <c r="AR48" s="24"/>
      <c r="AS48" s="24"/>
      <c r="AT48" s="24"/>
      <c r="AU48" s="24"/>
      <c r="AV48" s="24"/>
    </row>
    <row r="49" spans="1:48" s="8" customFormat="1">
      <c r="A49" s="2">
        <v>47</v>
      </c>
      <c r="B49" s="61" t="s">
        <v>129</v>
      </c>
      <c r="C49" s="61" t="s">
        <v>130</v>
      </c>
      <c r="D49" s="79" t="s">
        <v>38</v>
      </c>
      <c r="E49" s="9">
        <v>3</v>
      </c>
      <c r="F49" s="45">
        <f>SUM(H49:AM49)-(0+0)</f>
        <v>149.26</v>
      </c>
      <c r="G49" s="47">
        <f t="shared" si="3"/>
        <v>49.75333333333333</v>
      </c>
      <c r="H49" s="24"/>
      <c r="I49" s="24"/>
      <c r="J49" s="24"/>
      <c r="K49" s="24"/>
      <c r="L49" s="24"/>
      <c r="M49" s="24"/>
      <c r="N49" s="13">
        <v>49.38</v>
      </c>
      <c r="O49" s="24" t="s">
        <v>33</v>
      </c>
      <c r="P49" s="5">
        <v>42.56</v>
      </c>
      <c r="Q49" s="5" t="s">
        <v>33</v>
      </c>
      <c r="R49" s="5">
        <v>57.32</v>
      </c>
      <c r="S49" s="5" t="s">
        <v>30</v>
      </c>
      <c r="T49" s="5" t="s">
        <v>253</v>
      </c>
      <c r="U49" s="5"/>
      <c r="V49" s="5" t="s">
        <v>253</v>
      </c>
      <c r="W49" s="5"/>
      <c r="X49" s="5" t="s">
        <v>253</v>
      </c>
      <c r="Y49" s="5"/>
      <c r="Z49" s="5"/>
      <c r="AA49" s="5"/>
      <c r="AB49" s="5"/>
      <c r="AC49" s="6"/>
      <c r="AD49" s="5"/>
      <c r="AE49" s="6"/>
      <c r="AF49" s="5"/>
      <c r="AG49" s="6"/>
      <c r="AH49" s="5"/>
      <c r="AI49" s="6"/>
      <c r="AJ49" s="5"/>
      <c r="AK49" s="6"/>
      <c r="AL49" s="85"/>
      <c r="AM49" s="24"/>
      <c r="AN49" s="24"/>
      <c r="AO49" s="24"/>
      <c r="AP49" s="24"/>
      <c r="AQ49" s="24"/>
      <c r="AR49" s="24"/>
      <c r="AS49" s="24"/>
      <c r="AT49" s="24"/>
      <c r="AU49" s="24"/>
      <c r="AV49" s="24"/>
    </row>
    <row r="50" spans="1:48" s="8" customFormat="1">
      <c r="A50" s="2">
        <v>48</v>
      </c>
      <c r="B50" s="61" t="s">
        <v>131</v>
      </c>
      <c r="C50" s="61" t="s">
        <v>132</v>
      </c>
      <c r="D50" s="79" t="s">
        <v>76</v>
      </c>
      <c r="E50" s="9">
        <v>3</v>
      </c>
      <c r="F50" s="45">
        <f>SUM(H50:AM50)-(0+0)</f>
        <v>148.44</v>
      </c>
      <c r="G50" s="47">
        <f t="shared" si="3"/>
        <v>49.48</v>
      </c>
      <c r="H50" s="5">
        <v>56.77</v>
      </c>
      <c r="I50" s="5" t="s">
        <v>37</v>
      </c>
      <c r="J50" s="5">
        <v>46.88</v>
      </c>
      <c r="K50" s="5" t="s">
        <v>37</v>
      </c>
      <c r="L50" s="5"/>
      <c r="M50" s="5"/>
      <c r="N50" s="5" t="s">
        <v>253</v>
      </c>
      <c r="O50" s="5"/>
      <c r="P50" s="5"/>
      <c r="Q50" s="5"/>
      <c r="R50" s="5" t="s">
        <v>253</v>
      </c>
      <c r="S50" s="5"/>
      <c r="T50" s="5" t="s">
        <v>253</v>
      </c>
      <c r="U50" s="5"/>
      <c r="V50" s="5" t="s">
        <v>253</v>
      </c>
      <c r="W50" s="5"/>
      <c r="X50" s="5">
        <v>44.79</v>
      </c>
      <c r="Y50" s="5" t="s">
        <v>16</v>
      </c>
      <c r="Z50" s="5"/>
      <c r="AA50" s="5"/>
      <c r="AB50" s="5"/>
      <c r="AC50" s="6"/>
      <c r="AD50" s="5"/>
      <c r="AE50" s="6"/>
      <c r="AF50" s="5"/>
      <c r="AG50" s="6"/>
      <c r="AH50" s="5"/>
      <c r="AI50" s="6"/>
      <c r="AJ50" s="5"/>
      <c r="AK50" s="6"/>
      <c r="AL50" s="86"/>
      <c r="AM50" s="24"/>
      <c r="AN50" s="24"/>
      <c r="AO50" s="24"/>
      <c r="AP50" s="24"/>
      <c r="AQ50" s="24"/>
      <c r="AR50" s="24"/>
      <c r="AS50" s="24"/>
      <c r="AT50" s="24"/>
      <c r="AU50" s="24"/>
      <c r="AV50" s="24"/>
    </row>
    <row r="51" spans="1:48" s="8" customFormat="1">
      <c r="A51" s="2">
        <v>49</v>
      </c>
      <c r="B51" s="61" t="s">
        <v>89</v>
      </c>
      <c r="C51" s="61" t="s">
        <v>90</v>
      </c>
      <c r="D51" s="79" t="s">
        <v>72</v>
      </c>
      <c r="E51" s="9">
        <v>3</v>
      </c>
      <c r="F51" s="45">
        <f>SUM(H51:AM51)-(L51+P51+T51+X51)</f>
        <v>140.11999999999998</v>
      </c>
      <c r="G51" s="47">
        <f t="shared" si="3"/>
        <v>46.706666666666656</v>
      </c>
      <c r="H51" s="12">
        <v>45.83</v>
      </c>
      <c r="I51" s="12" t="s">
        <v>61</v>
      </c>
      <c r="J51" s="5">
        <v>42.9</v>
      </c>
      <c r="K51" s="5" t="s">
        <v>61</v>
      </c>
      <c r="L51" s="74">
        <v>41.93</v>
      </c>
      <c r="M51" s="74" t="s">
        <v>61</v>
      </c>
      <c r="N51" s="5" t="s">
        <v>253</v>
      </c>
      <c r="O51" s="5"/>
      <c r="P51" s="74">
        <v>41.96</v>
      </c>
      <c r="Q51" s="74" t="s">
        <v>61</v>
      </c>
      <c r="R51" s="5">
        <v>51.39</v>
      </c>
      <c r="S51" s="5" t="s">
        <v>61</v>
      </c>
      <c r="T51" s="74">
        <v>46.21</v>
      </c>
      <c r="U51" s="74" t="s">
        <v>61</v>
      </c>
      <c r="V51" s="5" t="s">
        <v>253</v>
      </c>
      <c r="W51" s="5"/>
      <c r="X51" s="74">
        <v>41.88</v>
      </c>
      <c r="Y51" s="74" t="s">
        <v>61</v>
      </c>
      <c r="Z51" s="5"/>
      <c r="AA51" s="5"/>
      <c r="AB51" s="5"/>
      <c r="AC51" s="6"/>
      <c r="AD51" s="5"/>
      <c r="AE51" s="6"/>
      <c r="AF51" s="5"/>
      <c r="AG51" s="6"/>
      <c r="AH51" s="5"/>
      <c r="AI51" s="6"/>
      <c r="AJ51" s="5"/>
      <c r="AK51" s="6"/>
      <c r="AL51" s="85"/>
      <c r="AM51" s="24"/>
      <c r="AN51" s="24"/>
      <c r="AO51" s="24"/>
      <c r="AP51" s="24"/>
      <c r="AQ51" s="24"/>
      <c r="AR51" s="24"/>
      <c r="AS51" s="24"/>
      <c r="AT51" s="24"/>
      <c r="AU51" s="24"/>
      <c r="AV51" s="24"/>
    </row>
    <row r="52" spans="1:48" s="8" customFormat="1">
      <c r="A52" s="2">
        <v>50</v>
      </c>
      <c r="B52" s="61" t="s">
        <v>94</v>
      </c>
      <c r="C52" s="61" t="s">
        <v>95</v>
      </c>
      <c r="D52" s="79" t="s">
        <v>61</v>
      </c>
      <c r="E52" s="9">
        <v>3</v>
      </c>
      <c r="F52" s="45">
        <f>SUM(H52:AM52)-(L52+P52+T52+X52)</f>
        <v>140.11999999999998</v>
      </c>
      <c r="G52" s="47">
        <f t="shared" si="3"/>
        <v>46.706666666666656</v>
      </c>
      <c r="H52" s="12">
        <v>45.83</v>
      </c>
      <c r="I52" s="12" t="s">
        <v>72</v>
      </c>
      <c r="J52" s="5">
        <v>42.9</v>
      </c>
      <c r="K52" s="5" t="s">
        <v>72</v>
      </c>
      <c r="L52" s="74">
        <v>41.93</v>
      </c>
      <c r="M52" s="74" t="s">
        <v>72</v>
      </c>
      <c r="N52" s="5" t="s">
        <v>253</v>
      </c>
      <c r="O52" s="5"/>
      <c r="P52" s="74">
        <v>41.96</v>
      </c>
      <c r="Q52" s="74" t="s">
        <v>72</v>
      </c>
      <c r="R52" s="5">
        <v>51.39</v>
      </c>
      <c r="S52" s="5" t="s">
        <v>72</v>
      </c>
      <c r="T52" s="74">
        <v>46.21</v>
      </c>
      <c r="U52" s="74" t="s">
        <v>72</v>
      </c>
      <c r="V52" s="5" t="s">
        <v>253</v>
      </c>
      <c r="W52" s="5"/>
      <c r="X52" s="74">
        <v>41.88</v>
      </c>
      <c r="Y52" s="74" t="s">
        <v>72</v>
      </c>
      <c r="Z52" s="5"/>
      <c r="AA52" s="5"/>
      <c r="AB52" s="5"/>
      <c r="AC52" s="6"/>
      <c r="AD52" s="5"/>
      <c r="AE52" s="6"/>
      <c r="AF52" s="5"/>
      <c r="AG52" s="6"/>
      <c r="AH52" s="5"/>
      <c r="AI52" s="6"/>
      <c r="AJ52" s="5"/>
      <c r="AK52" s="6"/>
      <c r="AL52" s="85"/>
      <c r="AM52" s="24"/>
      <c r="AN52" s="24"/>
      <c r="AO52" s="24"/>
      <c r="AP52" s="24"/>
      <c r="AQ52" s="24"/>
      <c r="AR52" s="24"/>
      <c r="AS52" s="24"/>
      <c r="AT52" s="24"/>
      <c r="AU52" s="24"/>
      <c r="AV52" s="24"/>
    </row>
    <row r="53" spans="1:48" s="8" customFormat="1">
      <c r="A53" s="2">
        <v>51</v>
      </c>
      <c r="B53" s="61" t="s">
        <v>257</v>
      </c>
      <c r="C53" s="61" t="s">
        <v>258</v>
      </c>
      <c r="D53" s="79" t="s">
        <v>288</v>
      </c>
      <c r="E53" s="24">
        <v>3</v>
      </c>
      <c r="F53" s="45">
        <f>SUM(H53:AM53)-(0+0)</f>
        <v>128.19</v>
      </c>
      <c r="G53" s="47">
        <f t="shared" si="3"/>
        <v>42.73</v>
      </c>
      <c r="H53" s="5"/>
      <c r="I53" s="5"/>
      <c r="J53" s="5"/>
      <c r="K53" s="5"/>
      <c r="L53" s="5"/>
      <c r="M53" s="5"/>
      <c r="N53" s="5">
        <v>46.82</v>
      </c>
      <c r="O53" s="5" t="s">
        <v>116</v>
      </c>
      <c r="P53" s="5"/>
      <c r="Q53" s="5"/>
      <c r="R53" s="5" t="s">
        <v>253</v>
      </c>
      <c r="S53" s="5"/>
      <c r="T53" s="5">
        <v>38.450000000000003</v>
      </c>
      <c r="U53" s="5" t="s">
        <v>88</v>
      </c>
      <c r="V53" s="5">
        <v>42.92</v>
      </c>
      <c r="W53" s="5" t="s">
        <v>88</v>
      </c>
      <c r="X53" s="12" t="s">
        <v>253</v>
      </c>
      <c r="Y53" s="4"/>
      <c r="Z53" s="5"/>
      <c r="AA53" s="5"/>
      <c r="AB53" s="5"/>
      <c r="AC53" s="6"/>
      <c r="AD53" s="5"/>
      <c r="AE53" s="6"/>
      <c r="AF53" s="5"/>
      <c r="AG53" s="6"/>
      <c r="AH53" s="5"/>
      <c r="AI53" s="6"/>
      <c r="AJ53" s="5"/>
      <c r="AK53" s="6"/>
      <c r="AL53" s="85"/>
      <c r="AM53" s="24"/>
      <c r="AN53" s="24"/>
      <c r="AO53" s="24"/>
      <c r="AP53" s="24"/>
      <c r="AQ53" s="24"/>
      <c r="AR53" s="24"/>
      <c r="AS53" s="24"/>
      <c r="AT53" s="24"/>
      <c r="AU53" s="24"/>
      <c r="AV53" s="24"/>
    </row>
    <row r="54" spans="1:48" s="8" customFormat="1">
      <c r="A54" s="2">
        <v>52</v>
      </c>
      <c r="B54" s="58" t="s">
        <v>252</v>
      </c>
      <c r="C54" s="58" t="s">
        <v>191</v>
      </c>
      <c r="D54" s="2" t="s">
        <v>251</v>
      </c>
      <c r="E54" s="24">
        <v>2</v>
      </c>
      <c r="F54" s="45">
        <f>SUM(H54:AM54)-(0+0)</f>
        <v>125.86000000000001</v>
      </c>
      <c r="G54" s="47">
        <f t="shared" si="3"/>
        <v>62.930000000000007</v>
      </c>
      <c r="H54" s="5"/>
      <c r="I54" s="5"/>
      <c r="J54" s="5"/>
      <c r="K54" s="5"/>
      <c r="L54" s="5">
        <v>66.48</v>
      </c>
      <c r="M54" s="5" t="s">
        <v>82</v>
      </c>
      <c r="N54" s="5" t="s">
        <v>253</v>
      </c>
      <c r="O54" s="5"/>
      <c r="P54" s="5"/>
      <c r="Q54" s="5"/>
      <c r="R54" s="16" t="s">
        <v>253</v>
      </c>
      <c r="S54" s="16"/>
      <c r="T54" s="5" t="s">
        <v>253</v>
      </c>
      <c r="U54" s="5"/>
      <c r="V54" s="5" t="s">
        <v>253</v>
      </c>
      <c r="W54" s="5"/>
      <c r="X54" s="5">
        <v>59.38</v>
      </c>
      <c r="Y54" s="5" t="s">
        <v>82</v>
      </c>
      <c r="Z54" s="5"/>
      <c r="AA54" s="5"/>
      <c r="AB54" s="5"/>
      <c r="AC54" s="6"/>
      <c r="AD54" s="5"/>
      <c r="AE54" s="6"/>
      <c r="AF54" s="5"/>
      <c r="AG54" s="6"/>
      <c r="AH54" s="13"/>
      <c r="AI54" s="24"/>
      <c r="AJ54" s="5"/>
      <c r="AK54" s="6"/>
      <c r="AL54" s="85"/>
      <c r="AM54" s="24"/>
      <c r="AN54" s="24"/>
      <c r="AO54" s="24"/>
      <c r="AP54" s="24"/>
      <c r="AQ54" s="24"/>
      <c r="AR54" s="24"/>
      <c r="AS54" s="24"/>
      <c r="AT54" s="24"/>
      <c r="AU54" s="24"/>
      <c r="AV54" s="24"/>
    </row>
    <row r="55" spans="1:48" s="8" customFormat="1">
      <c r="A55" s="2">
        <v>53</v>
      </c>
      <c r="B55" s="61" t="s">
        <v>96</v>
      </c>
      <c r="C55" s="61" t="s">
        <v>97</v>
      </c>
      <c r="D55" s="79" t="s">
        <v>71</v>
      </c>
      <c r="E55" s="9">
        <v>3</v>
      </c>
      <c r="F55" s="45">
        <f>SUM(H55:AM55)-(0+0)</f>
        <v>119.62</v>
      </c>
      <c r="G55" s="47">
        <f t="shared" si="3"/>
        <v>39.873333333333335</v>
      </c>
      <c r="H55" s="12">
        <v>30.47</v>
      </c>
      <c r="I55" s="12" t="s">
        <v>65</v>
      </c>
      <c r="J55" s="5"/>
      <c r="K55" s="5"/>
      <c r="L55" s="5"/>
      <c r="M55" s="5"/>
      <c r="N55" s="5" t="s">
        <v>253</v>
      </c>
      <c r="O55" s="5"/>
      <c r="P55" s="5"/>
      <c r="Q55" s="5"/>
      <c r="R55" s="16" t="s">
        <v>253</v>
      </c>
      <c r="S55" s="16"/>
      <c r="T55" s="5" t="s">
        <v>253</v>
      </c>
      <c r="U55" s="5"/>
      <c r="V55" s="5">
        <v>44.38</v>
      </c>
      <c r="W55" s="5" t="s">
        <v>303</v>
      </c>
      <c r="X55" s="5">
        <v>44.77</v>
      </c>
      <c r="Y55" s="5" t="s">
        <v>303</v>
      </c>
      <c r="Z55" s="5"/>
      <c r="AA55" s="5"/>
      <c r="AB55" s="5"/>
      <c r="AC55" s="6"/>
      <c r="AD55" s="5"/>
      <c r="AE55" s="6"/>
      <c r="AF55" s="5"/>
      <c r="AG55" s="6"/>
      <c r="AH55" s="5"/>
      <c r="AI55" s="6"/>
      <c r="AJ55" s="5"/>
      <c r="AK55" s="6"/>
      <c r="AL55" s="85"/>
      <c r="AM55" s="24"/>
      <c r="AN55" s="24"/>
      <c r="AO55" s="24"/>
      <c r="AP55" s="24"/>
      <c r="AQ55" s="24"/>
      <c r="AR55" s="24"/>
      <c r="AS55" s="24"/>
      <c r="AT55" s="24"/>
      <c r="AU55" s="24"/>
      <c r="AV55" s="24"/>
    </row>
    <row r="56" spans="1:48" s="8" customFormat="1">
      <c r="A56" s="2">
        <v>54</v>
      </c>
      <c r="B56" s="61" t="s">
        <v>189</v>
      </c>
      <c r="C56" s="61" t="s">
        <v>190</v>
      </c>
      <c r="D56" s="79" t="s">
        <v>108</v>
      </c>
      <c r="E56" s="24">
        <v>3</v>
      </c>
      <c r="F56" s="45">
        <f>SUM(H56:AM56)-(0+0)</f>
        <v>119.53999999999999</v>
      </c>
      <c r="G56" s="47">
        <f t="shared" si="3"/>
        <v>39.846666666666664</v>
      </c>
      <c r="H56" s="12">
        <v>41.93</v>
      </c>
      <c r="I56" s="12" t="s">
        <v>59</v>
      </c>
      <c r="J56" s="5">
        <v>43.23</v>
      </c>
      <c r="K56" s="5" t="s">
        <v>59</v>
      </c>
      <c r="L56" s="5">
        <v>34.380000000000003</v>
      </c>
      <c r="M56" s="5" t="s">
        <v>59</v>
      </c>
      <c r="N56" s="5" t="s">
        <v>253</v>
      </c>
      <c r="O56" s="5"/>
      <c r="P56" s="5"/>
      <c r="Q56" s="5"/>
      <c r="R56" s="16" t="s">
        <v>253</v>
      </c>
      <c r="S56" s="16"/>
      <c r="T56" s="5" t="s">
        <v>253</v>
      </c>
      <c r="U56" s="5"/>
      <c r="V56" s="5" t="s">
        <v>253</v>
      </c>
      <c r="W56" s="5"/>
      <c r="X56" s="5" t="s">
        <v>253</v>
      </c>
      <c r="Y56" s="5"/>
      <c r="Z56" s="5"/>
      <c r="AA56" s="5"/>
      <c r="AB56" s="5"/>
      <c r="AC56" s="6"/>
      <c r="AD56" s="5"/>
      <c r="AE56" s="6"/>
      <c r="AF56" s="5"/>
      <c r="AG56" s="6"/>
      <c r="AH56" s="5"/>
      <c r="AI56" s="6"/>
      <c r="AJ56" s="5"/>
      <c r="AK56" s="6"/>
      <c r="AL56" s="85"/>
      <c r="AM56" s="24"/>
      <c r="AN56" s="24"/>
      <c r="AO56" s="24"/>
      <c r="AP56" s="24"/>
      <c r="AQ56" s="24"/>
      <c r="AR56" s="24"/>
      <c r="AS56" s="24"/>
      <c r="AT56" s="24"/>
      <c r="AU56" s="24"/>
      <c r="AV56" s="24"/>
    </row>
    <row r="57" spans="1:48" s="8" customFormat="1">
      <c r="A57" s="2">
        <v>55</v>
      </c>
      <c r="B57" s="61" t="s">
        <v>256</v>
      </c>
      <c r="C57" s="61" t="s">
        <v>122</v>
      </c>
      <c r="D57" s="79" t="s">
        <v>255</v>
      </c>
      <c r="E57" s="24">
        <v>3</v>
      </c>
      <c r="F57" s="45">
        <f>SUM(H57:AM57)-(N57+0)</f>
        <v>119.47999999999999</v>
      </c>
      <c r="G57" s="47">
        <f t="shared" si="3"/>
        <v>39.826666666666661</v>
      </c>
      <c r="H57" s="5"/>
      <c r="I57" s="5"/>
      <c r="J57" s="5"/>
      <c r="K57" s="5"/>
      <c r="L57" s="5"/>
      <c r="M57" s="5"/>
      <c r="N57" s="74">
        <v>36.46</v>
      </c>
      <c r="O57" s="74" t="s">
        <v>117</v>
      </c>
      <c r="P57" s="5">
        <v>41.37</v>
      </c>
      <c r="Q57" s="5" t="s">
        <v>117</v>
      </c>
      <c r="R57" s="16">
        <v>35.880000000000003</v>
      </c>
      <c r="S57" s="16" t="s">
        <v>117</v>
      </c>
      <c r="T57" s="5">
        <v>42.23</v>
      </c>
      <c r="U57" s="5" t="s">
        <v>117</v>
      </c>
      <c r="V57" s="5" t="s">
        <v>253</v>
      </c>
      <c r="W57" s="5"/>
      <c r="X57" s="5" t="s">
        <v>253</v>
      </c>
      <c r="Y57" s="5"/>
      <c r="Z57" s="5"/>
      <c r="AA57" s="5"/>
      <c r="AB57" s="5"/>
      <c r="AC57" s="6"/>
      <c r="AD57" s="5"/>
      <c r="AE57" s="6"/>
      <c r="AF57" s="5"/>
      <c r="AG57" s="6"/>
      <c r="AH57" s="5"/>
      <c r="AI57" s="6"/>
      <c r="AJ57" s="5"/>
      <c r="AK57" s="6"/>
      <c r="AL57" s="85"/>
      <c r="AM57" s="24"/>
      <c r="AN57" s="24"/>
      <c r="AO57" s="24"/>
      <c r="AP57" s="24"/>
      <c r="AQ57" s="24"/>
      <c r="AR57" s="24"/>
      <c r="AS57" s="24"/>
      <c r="AT57" s="24"/>
      <c r="AU57" s="24"/>
      <c r="AV57" s="24"/>
    </row>
    <row r="58" spans="1:48" s="8" customFormat="1">
      <c r="A58" s="2">
        <v>56</v>
      </c>
      <c r="B58" s="62" t="s">
        <v>142</v>
      </c>
      <c r="C58" s="61" t="s">
        <v>143</v>
      </c>
      <c r="D58" s="79" t="s">
        <v>123</v>
      </c>
      <c r="E58" s="9">
        <v>2</v>
      </c>
      <c r="F58" s="45">
        <f t="shared" ref="F58:F91" si="4">SUM(H58:AM58)-(0+0)</f>
        <v>107.30000000000001</v>
      </c>
      <c r="G58" s="47">
        <f t="shared" si="3"/>
        <v>53.650000000000006</v>
      </c>
      <c r="H58" s="5"/>
      <c r="I58" s="5"/>
      <c r="J58" s="5"/>
      <c r="K58" s="5"/>
      <c r="L58" s="5"/>
      <c r="M58" s="5"/>
      <c r="N58" s="70"/>
      <c r="O58" s="70"/>
      <c r="P58" s="5"/>
      <c r="Q58" s="5"/>
      <c r="R58" s="16">
        <v>44.7</v>
      </c>
      <c r="S58" s="16" t="s">
        <v>18</v>
      </c>
      <c r="T58" s="9">
        <v>62.6</v>
      </c>
      <c r="U58" s="5" t="s">
        <v>18</v>
      </c>
      <c r="V58" s="5" t="s">
        <v>253</v>
      </c>
      <c r="W58" s="5"/>
      <c r="X58" s="5" t="s">
        <v>253</v>
      </c>
      <c r="Y58" s="5"/>
      <c r="Z58" s="5"/>
      <c r="AA58" s="5"/>
      <c r="AB58" s="5"/>
      <c r="AC58" s="6"/>
      <c r="AD58" s="5"/>
      <c r="AE58" s="6"/>
      <c r="AF58" s="5"/>
      <c r="AG58" s="6"/>
      <c r="AH58" s="5"/>
      <c r="AI58" s="6"/>
      <c r="AJ58" s="5"/>
      <c r="AK58" s="6"/>
      <c r="AL58" s="85"/>
      <c r="AM58" s="24"/>
      <c r="AN58" s="24"/>
      <c r="AO58" s="24"/>
      <c r="AP58" s="24"/>
      <c r="AQ58" s="24"/>
      <c r="AR58" s="24"/>
      <c r="AS58" s="24"/>
      <c r="AT58" s="24"/>
      <c r="AU58" s="24"/>
      <c r="AV58" s="24"/>
    </row>
    <row r="59" spans="1:48" s="8" customFormat="1">
      <c r="A59" s="2">
        <v>57</v>
      </c>
      <c r="B59" s="8" t="s">
        <v>80</v>
      </c>
      <c r="C59" s="61" t="s">
        <v>260</v>
      </c>
      <c r="D59" s="79" t="s">
        <v>262</v>
      </c>
      <c r="E59" s="24">
        <v>2</v>
      </c>
      <c r="F59" s="45">
        <f t="shared" si="4"/>
        <v>104.59</v>
      </c>
      <c r="G59" s="47">
        <f t="shared" si="3"/>
        <v>52.295000000000002</v>
      </c>
      <c r="H59" s="5"/>
      <c r="I59" s="5"/>
      <c r="J59" s="5"/>
      <c r="K59" s="5"/>
      <c r="L59" s="5"/>
      <c r="M59" s="68"/>
      <c r="N59" s="5">
        <v>50.21</v>
      </c>
      <c r="O59" s="5" t="s">
        <v>263</v>
      </c>
      <c r="P59" s="69"/>
      <c r="Q59" s="5"/>
      <c r="R59" s="5" t="s">
        <v>253</v>
      </c>
      <c r="S59" s="5"/>
      <c r="T59" s="5" t="s">
        <v>253</v>
      </c>
      <c r="U59" s="5"/>
      <c r="V59" s="5" t="s">
        <v>253</v>
      </c>
      <c r="W59" s="5"/>
      <c r="X59" s="5">
        <v>54.38</v>
      </c>
      <c r="Y59" s="5" t="s">
        <v>250</v>
      </c>
      <c r="Z59" s="5"/>
      <c r="AA59" s="5"/>
      <c r="AB59" s="5"/>
      <c r="AC59" s="6"/>
      <c r="AD59" s="5"/>
      <c r="AE59" s="6"/>
      <c r="AF59" s="5"/>
      <c r="AG59" s="6"/>
      <c r="AH59" s="5"/>
      <c r="AI59" s="6"/>
      <c r="AJ59" s="5"/>
      <c r="AK59" s="6"/>
      <c r="AL59" s="85"/>
      <c r="AM59" s="24"/>
      <c r="AN59" s="24"/>
      <c r="AO59" s="24"/>
      <c r="AP59" s="24"/>
      <c r="AQ59" s="24"/>
      <c r="AR59" s="24"/>
      <c r="AS59" s="24"/>
      <c r="AT59" s="24"/>
      <c r="AU59" s="24"/>
      <c r="AV59" s="24"/>
    </row>
    <row r="60" spans="1:48" s="8" customFormat="1">
      <c r="A60" s="2">
        <v>58</v>
      </c>
      <c r="B60" s="61" t="s">
        <v>46</v>
      </c>
      <c r="C60" s="61" t="s">
        <v>177</v>
      </c>
      <c r="D60" s="79" t="s">
        <v>178</v>
      </c>
      <c r="E60" s="9">
        <v>2</v>
      </c>
      <c r="F60" s="45">
        <f t="shared" si="4"/>
        <v>101.15</v>
      </c>
      <c r="G60" s="47">
        <f t="shared" si="3"/>
        <v>50.575000000000003</v>
      </c>
      <c r="H60" s="5"/>
      <c r="I60" s="5"/>
      <c r="J60" s="5"/>
      <c r="K60" s="5"/>
      <c r="L60" s="5"/>
      <c r="M60" s="5"/>
      <c r="N60" s="71"/>
      <c r="O60" s="71"/>
      <c r="P60" s="5"/>
      <c r="Q60" s="5"/>
      <c r="R60" s="5"/>
      <c r="S60" s="5"/>
      <c r="T60" s="5"/>
      <c r="U60" s="5"/>
      <c r="V60" s="5">
        <v>44.79</v>
      </c>
      <c r="W60" s="5" t="s">
        <v>179</v>
      </c>
      <c r="X60" s="5">
        <v>56.36</v>
      </c>
      <c r="Y60" s="5" t="s">
        <v>179</v>
      </c>
      <c r="Z60" s="5"/>
      <c r="AA60" s="5"/>
      <c r="AB60" s="5"/>
      <c r="AC60" s="10"/>
      <c r="AD60" s="5"/>
      <c r="AE60" s="10"/>
      <c r="AF60" s="5"/>
      <c r="AG60" s="10"/>
      <c r="AH60" s="5"/>
      <c r="AI60" s="10"/>
      <c r="AJ60" s="5"/>
      <c r="AK60" s="6"/>
      <c r="AL60" s="85"/>
      <c r="AM60" s="24"/>
      <c r="AN60" s="24"/>
      <c r="AO60" s="24"/>
      <c r="AP60" s="24"/>
      <c r="AQ60" s="24"/>
      <c r="AR60" s="24"/>
      <c r="AS60" s="24"/>
      <c r="AT60" s="24"/>
      <c r="AU60" s="24"/>
      <c r="AV60" s="24"/>
    </row>
    <row r="61" spans="1:48" s="8" customFormat="1">
      <c r="A61" s="2">
        <v>59</v>
      </c>
      <c r="B61" s="61" t="s">
        <v>46</v>
      </c>
      <c r="C61" s="61" t="s">
        <v>99</v>
      </c>
      <c r="D61" s="79" t="s">
        <v>179</v>
      </c>
      <c r="E61" s="24">
        <v>2</v>
      </c>
      <c r="F61" s="45">
        <f t="shared" si="4"/>
        <v>101.15</v>
      </c>
      <c r="G61" s="47">
        <f t="shared" si="3"/>
        <v>50.575000000000003</v>
      </c>
      <c r="H61" s="5"/>
      <c r="I61" s="5"/>
      <c r="J61" s="5"/>
      <c r="K61" s="5"/>
      <c r="L61" s="5"/>
      <c r="M61" s="5"/>
      <c r="N61" s="5"/>
      <c r="O61" s="5"/>
      <c r="P61" s="4"/>
      <c r="Q61" s="4"/>
      <c r="R61" s="12"/>
      <c r="S61" s="4"/>
      <c r="T61" s="4"/>
      <c r="U61" s="4"/>
      <c r="V61" s="12">
        <v>44.79</v>
      </c>
      <c r="W61" s="4" t="s">
        <v>178</v>
      </c>
      <c r="X61" s="12">
        <v>56.36</v>
      </c>
      <c r="Y61" s="4" t="s">
        <v>178</v>
      </c>
      <c r="Z61" s="4"/>
      <c r="AA61" s="4"/>
      <c r="AB61" s="4"/>
      <c r="AC61" s="4"/>
      <c r="AD61" s="4"/>
      <c r="AE61" s="4"/>
      <c r="AF61" s="12"/>
      <c r="AG61" s="4"/>
      <c r="AH61" s="12"/>
      <c r="AI61" s="4"/>
      <c r="AJ61" s="12"/>
      <c r="AK61" s="4"/>
      <c r="AL61" s="85"/>
      <c r="AM61" s="24"/>
      <c r="AN61" s="24"/>
      <c r="AO61" s="24"/>
      <c r="AP61" s="24"/>
      <c r="AQ61" s="24"/>
      <c r="AR61" s="24"/>
      <c r="AS61" s="24"/>
      <c r="AT61" s="24"/>
      <c r="AU61" s="24"/>
      <c r="AV61" s="24"/>
    </row>
    <row r="62" spans="1:48">
      <c r="A62" s="2">
        <v>60</v>
      </c>
      <c r="B62" s="61" t="s">
        <v>149</v>
      </c>
      <c r="C62" s="61" t="s">
        <v>150</v>
      </c>
      <c r="D62" s="79" t="s">
        <v>52</v>
      </c>
      <c r="E62" s="24">
        <v>2</v>
      </c>
      <c r="F62" s="45">
        <f t="shared" si="4"/>
        <v>89.71</v>
      </c>
      <c r="G62" s="47">
        <f t="shared" si="3"/>
        <v>44.854999999999997</v>
      </c>
      <c r="H62" s="5"/>
      <c r="I62" s="5"/>
      <c r="J62" s="5"/>
      <c r="K62" s="5"/>
      <c r="L62" s="5"/>
      <c r="M62" s="5"/>
      <c r="N62" s="5"/>
      <c r="O62" s="5"/>
      <c r="P62" s="5">
        <v>41.23</v>
      </c>
      <c r="Q62" s="5" t="s">
        <v>282</v>
      </c>
      <c r="R62" s="5" t="s">
        <v>253</v>
      </c>
      <c r="S62" s="5"/>
      <c r="T62" s="5">
        <v>48.48</v>
      </c>
      <c r="U62" s="5" t="s">
        <v>43</v>
      </c>
      <c r="V62" s="5" t="s">
        <v>253</v>
      </c>
      <c r="W62" s="5"/>
      <c r="X62" s="5" t="s">
        <v>253</v>
      </c>
      <c r="Y62" s="5"/>
      <c r="Z62" s="5"/>
      <c r="AA62" s="5"/>
      <c r="AB62" s="5"/>
      <c r="AC62" s="6"/>
      <c r="AD62" s="5"/>
      <c r="AE62" s="6"/>
      <c r="AF62" s="5"/>
      <c r="AG62" s="6"/>
      <c r="AH62" s="5"/>
      <c r="AI62" s="6"/>
      <c r="AJ62" s="5"/>
      <c r="AK62" s="6"/>
      <c r="AL62" s="87"/>
      <c r="AM62" s="88"/>
      <c r="AN62" s="88"/>
      <c r="AO62" s="88"/>
      <c r="AP62" s="88"/>
      <c r="AQ62" s="88"/>
      <c r="AR62" s="88"/>
      <c r="AS62" s="88"/>
      <c r="AT62" s="88"/>
      <c r="AU62" s="88"/>
      <c r="AV62" s="88"/>
    </row>
    <row r="63" spans="1:48" s="8" customFormat="1">
      <c r="A63" s="2">
        <v>61</v>
      </c>
      <c r="B63" s="61" t="s">
        <v>184</v>
      </c>
      <c r="C63" s="61" t="s">
        <v>36</v>
      </c>
      <c r="D63" s="79" t="s">
        <v>56</v>
      </c>
      <c r="E63" s="9">
        <v>2</v>
      </c>
      <c r="F63" s="45">
        <f t="shared" si="4"/>
        <v>89.69</v>
      </c>
      <c r="G63" s="47">
        <f t="shared" si="3"/>
        <v>44.844999999999999</v>
      </c>
      <c r="H63" s="5"/>
      <c r="I63" s="5"/>
      <c r="J63" s="5">
        <v>42.61</v>
      </c>
      <c r="K63" s="5" t="s">
        <v>55</v>
      </c>
      <c r="L63" s="5"/>
      <c r="M63" s="5"/>
      <c r="N63" s="5" t="s">
        <v>253</v>
      </c>
      <c r="O63" s="5"/>
      <c r="P63" s="5"/>
      <c r="Q63" s="5"/>
      <c r="R63" s="5" t="s">
        <v>253</v>
      </c>
      <c r="S63" s="5"/>
      <c r="T63" s="5" t="s">
        <v>253</v>
      </c>
      <c r="U63" s="5"/>
      <c r="V63" s="5">
        <v>47.08</v>
      </c>
      <c r="W63" s="5" t="s">
        <v>55</v>
      </c>
      <c r="X63" s="5" t="s">
        <v>253</v>
      </c>
      <c r="Y63" s="5"/>
      <c r="Z63" s="5"/>
      <c r="AA63" s="5"/>
      <c r="AB63" s="5"/>
      <c r="AC63" s="6"/>
      <c r="AD63" s="5"/>
      <c r="AE63" s="6"/>
      <c r="AF63" s="5"/>
      <c r="AG63" s="6"/>
      <c r="AH63" s="5"/>
      <c r="AI63" s="6"/>
      <c r="AJ63" s="5"/>
      <c r="AK63" s="6"/>
      <c r="AL63" s="85"/>
      <c r="AM63" s="24"/>
      <c r="AN63" s="24"/>
      <c r="AO63" s="24"/>
      <c r="AP63" s="24"/>
      <c r="AQ63" s="24"/>
      <c r="AR63" s="24"/>
      <c r="AS63" s="24"/>
      <c r="AT63" s="24"/>
      <c r="AU63" s="24"/>
      <c r="AV63" s="24"/>
    </row>
    <row r="64" spans="1:48" s="8" customFormat="1">
      <c r="A64" s="2">
        <v>62</v>
      </c>
      <c r="B64" s="61" t="s">
        <v>220</v>
      </c>
      <c r="C64" s="61" t="s">
        <v>221</v>
      </c>
      <c r="D64" s="79" t="s">
        <v>303</v>
      </c>
      <c r="E64" s="24">
        <v>2</v>
      </c>
      <c r="F64" s="45">
        <f t="shared" si="4"/>
        <v>89.15</v>
      </c>
      <c r="G64" s="47">
        <f t="shared" si="3"/>
        <v>44.575000000000003</v>
      </c>
      <c r="H64" s="24"/>
      <c r="I64" s="24"/>
      <c r="J64" s="24"/>
      <c r="K64" s="24"/>
      <c r="L64" s="24"/>
      <c r="M64" s="24"/>
      <c r="N64" s="13"/>
      <c r="O64" s="24"/>
      <c r="P64" s="24"/>
      <c r="Q64" s="24"/>
      <c r="R64" s="24"/>
      <c r="S64" s="24"/>
      <c r="T64" s="24"/>
      <c r="U64" s="24"/>
      <c r="V64" s="13">
        <v>44.38</v>
      </c>
      <c r="W64" s="24" t="s">
        <v>71</v>
      </c>
      <c r="X64" s="24">
        <v>44.77</v>
      </c>
      <c r="Y64" s="24" t="s">
        <v>304</v>
      </c>
      <c r="Z64" s="13"/>
      <c r="AA64" s="24"/>
      <c r="AB64" s="24"/>
      <c r="AC64" s="24"/>
      <c r="AD64" s="24"/>
      <c r="AE64" s="24"/>
      <c r="AF64" s="13"/>
      <c r="AG64" s="24"/>
      <c r="AH64" s="13"/>
      <c r="AI64" s="24"/>
      <c r="AJ64" s="13"/>
      <c r="AK64" s="24"/>
      <c r="AL64" s="86"/>
      <c r="AM64" s="24"/>
      <c r="AN64" s="24"/>
      <c r="AO64" s="24"/>
      <c r="AP64" s="24"/>
      <c r="AQ64" s="24"/>
      <c r="AR64" s="24"/>
      <c r="AS64" s="24"/>
      <c r="AT64" s="24"/>
      <c r="AU64" s="24"/>
      <c r="AV64" s="24"/>
    </row>
    <row r="65" spans="1:48" s="8" customFormat="1">
      <c r="A65" s="2">
        <v>63</v>
      </c>
      <c r="B65" s="49" t="s">
        <v>100</v>
      </c>
      <c r="C65" s="49" t="s">
        <v>293</v>
      </c>
      <c r="D65" s="24" t="s">
        <v>290</v>
      </c>
      <c r="E65" s="24">
        <v>2</v>
      </c>
      <c r="F65" s="45">
        <f t="shared" si="4"/>
        <v>82.32</v>
      </c>
      <c r="G65" s="47">
        <f t="shared" si="3"/>
        <v>41.16</v>
      </c>
      <c r="H65" s="24"/>
      <c r="I65" s="24"/>
      <c r="J65" s="24"/>
      <c r="K65" s="24"/>
      <c r="L65" s="24"/>
      <c r="M65" s="24"/>
      <c r="N65" s="13"/>
      <c r="O65" s="24"/>
      <c r="P65" s="24"/>
      <c r="Q65" s="24"/>
      <c r="R65" s="24"/>
      <c r="S65" s="24"/>
      <c r="T65" s="13">
        <v>46.69</v>
      </c>
      <c r="U65" s="24" t="s">
        <v>59</v>
      </c>
      <c r="V65" s="24" t="s">
        <v>253</v>
      </c>
      <c r="W65" s="24"/>
      <c r="X65" s="13">
        <v>35.630000000000003</v>
      </c>
      <c r="Y65" s="24" t="s">
        <v>59</v>
      </c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86"/>
      <c r="AM65" s="24"/>
      <c r="AN65" s="24"/>
      <c r="AO65" s="24"/>
      <c r="AP65" s="24"/>
      <c r="AQ65" s="24"/>
      <c r="AR65" s="24"/>
      <c r="AS65" s="24"/>
      <c r="AT65" s="24"/>
      <c r="AU65" s="24"/>
      <c r="AV65" s="24"/>
    </row>
    <row r="66" spans="1:48" s="8" customFormat="1">
      <c r="A66" s="2">
        <v>64</v>
      </c>
      <c r="B66" s="8" t="s">
        <v>302</v>
      </c>
      <c r="C66" s="8" t="s">
        <v>150</v>
      </c>
      <c r="D66" s="8" t="s">
        <v>301</v>
      </c>
      <c r="E66" s="24">
        <v>1</v>
      </c>
      <c r="F66" s="45">
        <f t="shared" si="4"/>
        <v>65</v>
      </c>
      <c r="G66" s="47">
        <f t="shared" si="3"/>
        <v>65</v>
      </c>
      <c r="V66" s="11">
        <v>65</v>
      </c>
      <c r="W66" s="8" t="s">
        <v>33</v>
      </c>
      <c r="X66" s="8" t="s">
        <v>253</v>
      </c>
      <c r="AL66" s="15"/>
    </row>
    <row r="67" spans="1:48" s="8" customFormat="1">
      <c r="A67" s="2">
        <v>65</v>
      </c>
      <c r="B67" s="61" t="s">
        <v>96</v>
      </c>
      <c r="C67" s="61" t="s">
        <v>111</v>
      </c>
      <c r="D67" s="79" t="s">
        <v>22</v>
      </c>
      <c r="E67" s="24">
        <v>1</v>
      </c>
      <c r="F67" s="45">
        <f t="shared" si="4"/>
        <v>62.04</v>
      </c>
      <c r="G67" s="47">
        <f t="shared" ref="G67:G91" si="5">F67/E67</f>
        <v>62.04</v>
      </c>
      <c r="H67" s="5"/>
      <c r="I67" s="5"/>
      <c r="J67" s="5"/>
      <c r="K67" s="5"/>
      <c r="L67" s="5"/>
      <c r="M67" s="5"/>
      <c r="N67" s="5"/>
      <c r="O67" s="5"/>
      <c r="P67" s="24"/>
      <c r="Q67" s="24"/>
      <c r="R67" s="13">
        <v>62.04</v>
      </c>
      <c r="S67" s="24" t="s">
        <v>13</v>
      </c>
      <c r="T67" s="24" t="s">
        <v>253</v>
      </c>
      <c r="U67" s="24"/>
      <c r="V67" s="24" t="s">
        <v>253</v>
      </c>
      <c r="W67" s="24"/>
      <c r="X67" s="13" t="s">
        <v>253</v>
      </c>
      <c r="Y67" s="24"/>
      <c r="Z67" s="13"/>
      <c r="AA67" s="24"/>
      <c r="AB67" s="24"/>
      <c r="AC67" s="24"/>
      <c r="AD67" s="24"/>
      <c r="AE67" s="24"/>
      <c r="AF67" s="13"/>
      <c r="AG67" s="24"/>
      <c r="AH67" s="13"/>
      <c r="AI67" s="24"/>
      <c r="AJ67" s="13"/>
      <c r="AK67" s="24"/>
      <c r="AL67" s="85"/>
      <c r="AM67" s="24"/>
      <c r="AN67" s="24"/>
      <c r="AO67" s="24"/>
      <c r="AP67" s="24"/>
      <c r="AQ67" s="24"/>
      <c r="AR67" s="24"/>
      <c r="AS67" s="24"/>
      <c r="AT67" s="24"/>
      <c r="AU67" s="24"/>
      <c r="AV67" s="24"/>
    </row>
    <row r="68" spans="1:48" s="8" customFormat="1">
      <c r="A68" s="2">
        <v>66</v>
      </c>
      <c r="B68" s="8" t="s">
        <v>155</v>
      </c>
      <c r="C68" s="8" t="s">
        <v>99</v>
      </c>
      <c r="D68" s="8" t="s">
        <v>300</v>
      </c>
      <c r="E68" s="24">
        <v>1</v>
      </c>
      <c r="F68" s="45">
        <f t="shared" si="4"/>
        <v>60.42</v>
      </c>
      <c r="G68" s="47">
        <f t="shared" si="5"/>
        <v>60.42</v>
      </c>
      <c r="V68" s="11">
        <v>60.42</v>
      </c>
      <c r="W68" s="8" t="s">
        <v>44</v>
      </c>
      <c r="X68" s="8" t="s">
        <v>253</v>
      </c>
      <c r="AL68" s="15"/>
    </row>
    <row r="69" spans="1:48">
      <c r="A69" s="2">
        <v>67</v>
      </c>
      <c r="B69" s="61" t="s">
        <v>113</v>
      </c>
      <c r="C69" s="61" t="s">
        <v>114</v>
      </c>
      <c r="D69" s="79" t="s">
        <v>115</v>
      </c>
      <c r="E69" s="9">
        <v>1</v>
      </c>
      <c r="F69" s="45">
        <f t="shared" si="4"/>
        <v>60</v>
      </c>
      <c r="G69" s="47">
        <f t="shared" si="5"/>
        <v>60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>
        <v>60</v>
      </c>
      <c r="Y69" s="5" t="s">
        <v>116</v>
      </c>
      <c r="Z69" s="5"/>
      <c r="AA69" s="5"/>
      <c r="AB69" s="5"/>
      <c r="AC69" s="6"/>
      <c r="AD69" s="5"/>
      <c r="AE69" s="6"/>
      <c r="AF69" s="5"/>
      <c r="AG69" s="21"/>
      <c r="AH69" s="5"/>
      <c r="AI69" s="6"/>
      <c r="AJ69" s="5"/>
      <c r="AK69" s="6"/>
      <c r="AL69" s="24"/>
      <c r="AM69" s="88"/>
      <c r="AN69" s="88"/>
      <c r="AO69" s="88"/>
      <c r="AP69" s="88"/>
      <c r="AQ69" s="88"/>
      <c r="AR69" s="88"/>
      <c r="AS69" s="88"/>
      <c r="AT69" s="88"/>
      <c r="AU69" s="88"/>
      <c r="AV69" s="88"/>
    </row>
    <row r="70" spans="1:48" s="8" customFormat="1">
      <c r="A70" s="2">
        <v>68</v>
      </c>
      <c r="B70" s="61" t="s">
        <v>35</v>
      </c>
      <c r="C70" s="61" t="s">
        <v>36</v>
      </c>
      <c r="D70" s="79" t="s">
        <v>15</v>
      </c>
      <c r="E70" s="9">
        <v>1</v>
      </c>
      <c r="F70" s="45">
        <f t="shared" si="4"/>
        <v>58.52</v>
      </c>
      <c r="G70" s="47">
        <f t="shared" si="5"/>
        <v>58.52</v>
      </c>
      <c r="H70" s="5"/>
      <c r="I70" s="5"/>
      <c r="J70" s="5">
        <v>58.52</v>
      </c>
      <c r="K70" s="5" t="s">
        <v>12</v>
      </c>
      <c r="L70" s="5"/>
      <c r="M70" s="5"/>
      <c r="N70" s="5" t="s">
        <v>253</v>
      </c>
      <c r="O70" s="5"/>
      <c r="P70" s="5"/>
      <c r="Q70" s="5"/>
      <c r="R70" s="5" t="s">
        <v>253</v>
      </c>
      <c r="S70" s="5"/>
      <c r="T70" s="5" t="s">
        <v>253</v>
      </c>
      <c r="U70" s="5"/>
      <c r="V70" s="5" t="s">
        <v>253</v>
      </c>
      <c r="W70" s="5"/>
      <c r="X70" s="5" t="s">
        <v>253</v>
      </c>
      <c r="Y70" s="5"/>
      <c r="Z70" s="5"/>
      <c r="AA70" s="5"/>
      <c r="AB70" s="5"/>
      <c r="AC70" s="6"/>
      <c r="AD70" s="5"/>
      <c r="AE70" s="6"/>
      <c r="AF70" s="5"/>
      <c r="AG70" s="6"/>
      <c r="AH70" s="5"/>
      <c r="AI70" s="6"/>
      <c r="AJ70" s="5"/>
      <c r="AK70" s="6"/>
      <c r="AL70" s="85"/>
      <c r="AM70" s="24"/>
      <c r="AN70" s="24"/>
      <c r="AO70" s="24"/>
      <c r="AP70" s="24"/>
      <c r="AQ70" s="24"/>
      <c r="AR70" s="24"/>
      <c r="AS70" s="24"/>
      <c r="AT70" s="24"/>
      <c r="AU70" s="24"/>
      <c r="AV70" s="24"/>
    </row>
    <row r="71" spans="1:48">
      <c r="A71" s="2">
        <v>69</v>
      </c>
      <c r="B71" s="61" t="s">
        <v>273</v>
      </c>
      <c r="C71" s="61" t="s">
        <v>36</v>
      </c>
      <c r="D71" s="79" t="s">
        <v>274</v>
      </c>
      <c r="E71" s="24">
        <v>1</v>
      </c>
      <c r="F71" s="45">
        <f t="shared" si="4"/>
        <v>57.95</v>
      </c>
      <c r="G71" s="47">
        <f t="shared" si="5"/>
        <v>57.95</v>
      </c>
      <c r="H71" s="12"/>
      <c r="I71" s="12"/>
      <c r="J71" s="5"/>
      <c r="K71" s="5"/>
      <c r="L71" s="5"/>
      <c r="M71" s="5"/>
      <c r="N71" s="5">
        <v>57.95</v>
      </c>
      <c r="O71" s="5" t="s">
        <v>275</v>
      </c>
      <c r="P71" s="5"/>
      <c r="Q71" s="5"/>
      <c r="R71" s="5" t="s">
        <v>253</v>
      </c>
      <c r="S71" s="5"/>
      <c r="T71" s="5" t="s">
        <v>253</v>
      </c>
      <c r="U71" s="5"/>
      <c r="V71" s="5" t="s">
        <v>253</v>
      </c>
      <c r="W71" s="5"/>
      <c r="X71" s="5" t="s">
        <v>253</v>
      </c>
      <c r="Y71" s="5"/>
      <c r="Z71" s="5"/>
      <c r="AA71" s="5"/>
      <c r="AB71" s="5"/>
      <c r="AC71" s="6"/>
      <c r="AD71" s="5"/>
      <c r="AE71" s="6"/>
      <c r="AF71" s="5"/>
      <c r="AG71" s="6"/>
      <c r="AH71" s="5"/>
      <c r="AI71" s="6"/>
      <c r="AJ71" s="5"/>
      <c r="AK71" s="6"/>
      <c r="AL71" s="87"/>
      <c r="AM71" s="88"/>
      <c r="AN71" s="88"/>
      <c r="AO71" s="88"/>
      <c r="AP71" s="88"/>
      <c r="AQ71" s="88"/>
      <c r="AR71" s="88"/>
      <c r="AS71" s="88"/>
      <c r="AT71" s="88"/>
      <c r="AU71" s="88"/>
      <c r="AV71" s="88"/>
    </row>
    <row r="72" spans="1:48">
      <c r="A72" s="2">
        <v>70</v>
      </c>
      <c r="B72" s="61" t="s">
        <v>273</v>
      </c>
      <c r="C72" s="61" t="s">
        <v>276</v>
      </c>
      <c r="D72" s="79" t="s">
        <v>275</v>
      </c>
      <c r="E72" s="24">
        <v>1</v>
      </c>
      <c r="F72" s="45">
        <f t="shared" si="4"/>
        <v>57.95</v>
      </c>
      <c r="G72" s="47">
        <f t="shared" si="5"/>
        <v>57.95</v>
      </c>
      <c r="H72" s="12"/>
      <c r="I72" s="12"/>
      <c r="J72" s="5"/>
      <c r="K72" s="5"/>
      <c r="L72" s="5"/>
      <c r="M72" s="5"/>
      <c r="N72" s="70">
        <v>57.95</v>
      </c>
      <c r="O72" s="70" t="s">
        <v>274</v>
      </c>
      <c r="P72" s="5"/>
      <c r="Q72" s="5"/>
      <c r="R72" s="5" t="s">
        <v>253</v>
      </c>
      <c r="S72" s="5"/>
      <c r="T72" s="5" t="s">
        <v>253</v>
      </c>
      <c r="U72" s="5"/>
      <c r="V72" s="5" t="s">
        <v>253</v>
      </c>
      <c r="W72" s="5"/>
      <c r="X72" s="5" t="s">
        <v>253</v>
      </c>
      <c r="Y72" s="5"/>
      <c r="Z72" s="5"/>
      <c r="AA72" s="5"/>
      <c r="AB72" s="5"/>
      <c r="AC72" s="6"/>
      <c r="AD72" s="5"/>
      <c r="AE72" s="6"/>
      <c r="AF72" s="12"/>
      <c r="AG72" s="24"/>
      <c r="AH72" s="5"/>
      <c r="AI72" s="6"/>
      <c r="AJ72" s="5"/>
      <c r="AK72" s="6"/>
      <c r="AL72" s="87"/>
      <c r="AM72" s="88"/>
      <c r="AN72" s="88"/>
      <c r="AO72" s="88"/>
      <c r="AP72" s="88"/>
      <c r="AQ72" s="88"/>
      <c r="AR72" s="88"/>
      <c r="AS72" s="88"/>
      <c r="AT72" s="88"/>
      <c r="AU72" s="88"/>
      <c r="AV72" s="88"/>
    </row>
    <row r="73" spans="1:48">
      <c r="A73" s="2">
        <v>71</v>
      </c>
      <c r="B73" s="61" t="s">
        <v>205</v>
      </c>
      <c r="C73" s="61" t="s">
        <v>206</v>
      </c>
      <c r="D73" s="79" t="s">
        <v>194</v>
      </c>
      <c r="E73" s="24">
        <v>1</v>
      </c>
      <c r="F73" s="45">
        <f t="shared" si="4"/>
        <v>56.48</v>
      </c>
      <c r="G73" s="47">
        <f t="shared" si="5"/>
        <v>56.48</v>
      </c>
      <c r="H73" s="24"/>
      <c r="I73" s="24"/>
      <c r="J73" s="24"/>
      <c r="K73" s="24"/>
      <c r="L73" s="24"/>
      <c r="M73" s="26"/>
      <c r="N73" s="13"/>
      <c r="O73" s="24"/>
      <c r="P73" s="86"/>
      <c r="Q73" s="24"/>
      <c r="R73" s="13">
        <v>56.48</v>
      </c>
      <c r="S73" s="24" t="s">
        <v>33</v>
      </c>
      <c r="T73" s="24" t="s">
        <v>253</v>
      </c>
      <c r="U73" s="24"/>
      <c r="V73" s="24" t="s">
        <v>253</v>
      </c>
      <c r="W73" s="24"/>
      <c r="X73" s="13" t="s">
        <v>253</v>
      </c>
      <c r="Y73" s="24"/>
      <c r="Z73" s="24"/>
      <c r="AA73" s="24"/>
      <c r="AB73" s="24"/>
      <c r="AC73" s="24"/>
      <c r="AD73" s="24"/>
      <c r="AE73" s="24"/>
      <c r="AF73" s="13"/>
      <c r="AG73" s="24"/>
      <c r="AH73" s="13"/>
      <c r="AI73" s="24"/>
      <c r="AJ73" s="13"/>
      <c r="AK73" s="24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</row>
    <row r="74" spans="1:48">
      <c r="A74" s="2">
        <v>72</v>
      </c>
      <c r="B74" s="49" t="s">
        <v>207</v>
      </c>
      <c r="C74" s="49" t="s">
        <v>208</v>
      </c>
      <c r="D74" s="24" t="s">
        <v>199</v>
      </c>
      <c r="E74" s="9">
        <v>1</v>
      </c>
      <c r="F74" s="45">
        <f t="shared" si="4"/>
        <v>55.21</v>
      </c>
      <c r="G74" s="47">
        <f t="shared" si="5"/>
        <v>55.21</v>
      </c>
      <c r="H74" s="24"/>
      <c r="I74" s="24"/>
      <c r="J74" s="24"/>
      <c r="K74" s="24"/>
      <c r="L74" s="24"/>
      <c r="M74" s="24"/>
      <c r="N74" s="13"/>
      <c r="O74" s="24"/>
      <c r="P74" s="24"/>
      <c r="Q74" s="24"/>
      <c r="R74" s="24"/>
      <c r="S74" s="24"/>
      <c r="T74" s="24"/>
      <c r="U74" s="24"/>
      <c r="V74" s="24"/>
      <c r="W74" s="24"/>
      <c r="X74" s="13">
        <v>55.21</v>
      </c>
      <c r="Y74" s="24" t="s">
        <v>305</v>
      </c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13"/>
      <c r="AK74" s="24"/>
      <c r="AL74" s="24"/>
      <c r="AM74" s="88"/>
    </row>
    <row r="75" spans="1:48">
      <c r="A75" s="2">
        <v>73</v>
      </c>
      <c r="B75" s="49" t="s">
        <v>306</v>
      </c>
      <c r="C75" s="49" t="s">
        <v>307</v>
      </c>
      <c r="D75" s="24" t="s">
        <v>305</v>
      </c>
      <c r="E75" s="9">
        <v>1</v>
      </c>
      <c r="F75" s="45">
        <f t="shared" si="4"/>
        <v>55.21</v>
      </c>
      <c r="G75" s="47">
        <f t="shared" si="5"/>
        <v>55.21</v>
      </c>
      <c r="H75" s="24"/>
      <c r="I75" s="24"/>
      <c r="J75" s="24"/>
      <c r="K75" s="24"/>
      <c r="L75" s="24"/>
      <c r="M75" s="24"/>
      <c r="N75" s="13"/>
      <c r="O75" s="24"/>
      <c r="P75" s="24"/>
      <c r="Q75" s="24"/>
      <c r="R75" s="24"/>
      <c r="S75" s="24"/>
      <c r="T75" s="24"/>
      <c r="U75" s="24"/>
      <c r="V75" s="24"/>
      <c r="W75" s="24"/>
      <c r="X75" s="13">
        <v>55.21</v>
      </c>
      <c r="Y75" s="24" t="s">
        <v>199</v>
      </c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13"/>
      <c r="AK75" s="24"/>
      <c r="AL75" s="24"/>
      <c r="AM75" s="88"/>
    </row>
    <row r="76" spans="1:48">
      <c r="A76" s="2">
        <v>74</v>
      </c>
      <c r="B76" s="61" t="s">
        <v>160</v>
      </c>
      <c r="C76" s="61" t="s">
        <v>161</v>
      </c>
      <c r="D76" s="79" t="s">
        <v>14</v>
      </c>
      <c r="E76" s="9">
        <v>1</v>
      </c>
      <c r="F76" s="45">
        <f t="shared" si="4"/>
        <v>54.77</v>
      </c>
      <c r="G76" s="47">
        <f t="shared" si="5"/>
        <v>54.77</v>
      </c>
      <c r="H76" s="5"/>
      <c r="I76" s="5"/>
      <c r="J76" s="25"/>
      <c r="K76" s="25"/>
      <c r="L76" s="5"/>
      <c r="M76" s="68"/>
      <c r="N76" s="5">
        <v>54.77</v>
      </c>
      <c r="O76" s="5" t="s">
        <v>264</v>
      </c>
      <c r="P76" s="69"/>
      <c r="Q76" s="5"/>
      <c r="R76" s="5" t="s">
        <v>253</v>
      </c>
      <c r="S76" s="5"/>
      <c r="T76" s="5" t="s">
        <v>253</v>
      </c>
      <c r="U76" s="5"/>
      <c r="V76" s="5" t="s">
        <v>253</v>
      </c>
      <c r="W76" s="5"/>
      <c r="X76" s="5" t="s">
        <v>253</v>
      </c>
      <c r="Y76" s="5"/>
      <c r="Z76" s="5"/>
      <c r="AA76" s="5"/>
      <c r="AB76" s="5"/>
      <c r="AC76" s="6"/>
      <c r="AD76" s="5"/>
      <c r="AE76" s="6"/>
      <c r="AF76" s="5"/>
      <c r="AG76" s="6"/>
      <c r="AH76" s="5"/>
      <c r="AI76" s="6"/>
      <c r="AJ76" s="5"/>
      <c r="AK76" s="6"/>
      <c r="AL76" s="87"/>
      <c r="AM76" s="88"/>
      <c r="AN76" s="88"/>
      <c r="AO76" s="88"/>
      <c r="AP76" s="88"/>
      <c r="AQ76" s="88"/>
      <c r="AR76" s="88"/>
      <c r="AS76" s="88"/>
      <c r="AT76" s="88"/>
      <c r="AU76" s="88"/>
      <c r="AV76" s="88"/>
    </row>
    <row r="77" spans="1:48" s="8" customFormat="1">
      <c r="A77" s="2">
        <v>75</v>
      </c>
      <c r="B77" s="61" t="s">
        <v>270</v>
      </c>
      <c r="C77" s="61" t="s">
        <v>271</v>
      </c>
      <c r="D77" s="79" t="s">
        <v>272</v>
      </c>
      <c r="E77" s="9">
        <v>1</v>
      </c>
      <c r="F77" s="45">
        <f t="shared" si="4"/>
        <v>54.77</v>
      </c>
      <c r="G77" s="47">
        <f t="shared" si="5"/>
        <v>54.77</v>
      </c>
      <c r="H77" s="5"/>
      <c r="I77" s="5"/>
      <c r="J77" s="25"/>
      <c r="K77" s="25"/>
      <c r="L77" s="5"/>
      <c r="M77" s="5"/>
      <c r="N77" s="71">
        <v>54.77</v>
      </c>
      <c r="O77" s="71" t="s">
        <v>14</v>
      </c>
      <c r="P77" s="5"/>
      <c r="Q77" s="5"/>
      <c r="R77" s="5" t="s">
        <v>253</v>
      </c>
      <c r="S77" s="5"/>
      <c r="T77" s="5" t="s">
        <v>253</v>
      </c>
      <c r="U77" s="5"/>
      <c r="V77" s="5" t="s">
        <v>253</v>
      </c>
      <c r="W77" s="5"/>
      <c r="X77" s="5" t="s">
        <v>253</v>
      </c>
      <c r="Y77" s="5"/>
      <c r="Z77" s="5"/>
      <c r="AA77" s="5"/>
      <c r="AB77" s="5"/>
      <c r="AC77" s="6"/>
      <c r="AD77" s="5"/>
      <c r="AE77" s="6"/>
      <c r="AF77" s="5"/>
      <c r="AG77" s="6"/>
      <c r="AH77" s="5"/>
      <c r="AI77" s="6"/>
      <c r="AJ77" s="5"/>
      <c r="AK77" s="6"/>
      <c r="AL77" s="85"/>
      <c r="AM77" s="24"/>
      <c r="AN77" s="24"/>
      <c r="AO77" s="24"/>
      <c r="AP77" s="24"/>
      <c r="AQ77" s="24"/>
      <c r="AR77" s="24"/>
      <c r="AS77" s="24"/>
      <c r="AT77" s="24"/>
      <c r="AU77" s="24"/>
      <c r="AV77" s="24"/>
    </row>
    <row r="78" spans="1:48" s="8" customFormat="1">
      <c r="A78" s="2">
        <v>76</v>
      </c>
      <c r="B78" s="61" t="s">
        <v>195</v>
      </c>
      <c r="C78" s="61" t="s">
        <v>196</v>
      </c>
      <c r="D78" s="79" t="s">
        <v>197</v>
      </c>
      <c r="E78" s="9">
        <v>1</v>
      </c>
      <c r="F78" s="45">
        <f t="shared" si="4"/>
        <v>52.08</v>
      </c>
      <c r="G78" s="47">
        <f t="shared" si="5"/>
        <v>52.08</v>
      </c>
      <c r="H78" s="5"/>
      <c r="I78" s="5"/>
      <c r="J78" s="5"/>
      <c r="K78" s="5"/>
      <c r="L78" s="5"/>
      <c r="M78" s="5"/>
      <c r="N78" s="5">
        <v>52.08</v>
      </c>
      <c r="O78" s="5" t="s">
        <v>198</v>
      </c>
      <c r="P78" s="5"/>
      <c r="Q78" s="5"/>
      <c r="R78" s="5" t="s">
        <v>253</v>
      </c>
      <c r="S78" s="5"/>
      <c r="T78" s="5" t="s">
        <v>253</v>
      </c>
      <c r="U78" s="5"/>
      <c r="V78" s="5" t="s">
        <v>253</v>
      </c>
      <c r="W78" s="5"/>
      <c r="X78" s="5" t="s">
        <v>253</v>
      </c>
      <c r="Y78" s="5"/>
      <c r="Z78" s="5"/>
      <c r="AA78" s="5"/>
      <c r="AB78" s="5"/>
      <c r="AC78" s="6"/>
      <c r="AD78" s="5"/>
      <c r="AE78" s="6"/>
      <c r="AF78" s="5"/>
      <c r="AG78" s="6"/>
      <c r="AH78" s="5"/>
      <c r="AI78" s="6"/>
      <c r="AJ78" s="5"/>
      <c r="AK78" s="6"/>
      <c r="AL78" s="85"/>
      <c r="AM78" s="24"/>
      <c r="AN78" s="24"/>
      <c r="AO78" s="24"/>
      <c r="AP78" s="24"/>
      <c r="AQ78" s="24"/>
      <c r="AR78" s="24"/>
      <c r="AS78" s="24"/>
      <c r="AT78" s="24"/>
      <c r="AU78" s="24"/>
      <c r="AV78" s="24"/>
    </row>
    <row r="79" spans="1:48" s="8" customFormat="1">
      <c r="A79" s="2">
        <v>77</v>
      </c>
      <c r="B79" s="61" t="s">
        <v>200</v>
      </c>
      <c r="C79" s="61" t="s">
        <v>201</v>
      </c>
      <c r="D79" s="79" t="s">
        <v>198</v>
      </c>
      <c r="E79" s="9">
        <v>1</v>
      </c>
      <c r="F79" s="45">
        <f t="shared" si="4"/>
        <v>52.08</v>
      </c>
      <c r="G79" s="47">
        <f t="shared" si="5"/>
        <v>52.08</v>
      </c>
      <c r="H79" s="5"/>
      <c r="I79" s="5"/>
      <c r="J79" s="5"/>
      <c r="K79" s="5"/>
      <c r="L79" s="5"/>
      <c r="M79" s="5"/>
      <c r="N79" s="5">
        <v>52.08</v>
      </c>
      <c r="O79" s="5" t="s">
        <v>197</v>
      </c>
      <c r="P79" s="5"/>
      <c r="Q79" s="5"/>
      <c r="R79" s="5" t="s">
        <v>253</v>
      </c>
      <c r="S79" s="5"/>
      <c r="T79" s="5" t="s">
        <v>253</v>
      </c>
      <c r="U79" s="5"/>
      <c r="V79" s="5" t="s">
        <v>253</v>
      </c>
      <c r="W79" s="5"/>
      <c r="X79" s="5" t="s">
        <v>253</v>
      </c>
      <c r="Y79" s="5"/>
      <c r="Z79" s="5"/>
      <c r="AA79" s="5"/>
      <c r="AB79" s="5"/>
      <c r="AC79" s="6"/>
      <c r="AD79" s="5"/>
      <c r="AE79" s="6"/>
      <c r="AF79" s="5"/>
      <c r="AG79" s="6"/>
      <c r="AH79" s="5"/>
      <c r="AI79" s="6"/>
      <c r="AJ79" s="5"/>
      <c r="AK79" s="6"/>
      <c r="AL79" s="85"/>
      <c r="AM79" s="24"/>
      <c r="AN79" s="24"/>
      <c r="AO79" s="24"/>
      <c r="AP79" s="24"/>
      <c r="AQ79" s="24"/>
      <c r="AR79" s="24"/>
      <c r="AS79" s="24"/>
      <c r="AT79" s="24"/>
      <c r="AU79" s="24"/>
      <c r="AV79" s="24"/>
    </row>
    <row r="80" spans="1:48" s="8" customFormat="1">
      <c r="A80" s="2">
        <v>78</v>
      </c>
      <c r="B80" s="61" t="s">
        <v>265</v>
      </c>
      <c r="C80" s="61" t="s">
        <v>287</v>
      </c>
      <c r="D80" s="79" t="s">
        <v>268</v>
      </c>
      <c r="E80" s="9">
        <v>1</v>
      </c>
      <c r="F80" s="45">
        <f t="shared" si="4"/>
        <v>51.88</v>
      </c>
      <c r="G80" s="47">
        <f t="shared" si="5"/>
        <v>51.88</v>
      </c>
      <c r="H80" s="5"/>
      <c r="I80" s="5"/>
      <c r="J80" s="5"/>
      <c r="K80" s="5"/>
      <c r="L80" s="5"/>
      <c r="M80" s="5"/>
      <c r="N80" s="5">
        <v>51.88</v>
      </c>
      <c r="O80" s="24" t="s">
        <v>269</v>
      </c>
      <c r="P80" s="5"/>
      <c r="Q80" s="5"/>
      <c r="R80" s="5" t="s">
        <v>253</v>
      </c>
      <c r="S80" s="5"/>
      <c r="T80" s="5" t="s">
        <v>253</v>
      </c>
      <c r="U80" s="5"/>
      <c r="V80" s="5" t="s">
        <v>253</v>
      </c>
      <c r="W80" s="5"/>
      <c r="X80" s="5" t="s">
        <v>253</v>
      </c>
      <c r="Y80" s="5"/>
      <c r="Z80" s="5"/>
      <c r="AA80" s="5"/>
      <c r="AB80" s="5"/>
      <c r="AC80" s="6"/>
      <c r="AD80" s="5"/>
      <c r="AE80" s="6"/>
      <c r="AF80" s="5"/>
      <c r="AG80" s="6"/>
      <c r="AH80" s="5"/>
      <c r="AI80" s="6"/>
      <c r="AJ80" s="5"/>
      <c r="AK80" s="6"/>
      <c r="AL80" s="85"/>
      <c r="AM80" s="24"/>
      <c r="AN80" s="24"/>
      <c r="AO80" s="24"/>
      <c r="AP80" s="24"/>
      <c r="AQ80" s="24"/>
      <c r="AR80" s="24"/>
      <c r="AS80" s="24"/>
      <c r="AT80" s="24"/>
      <c r="AU80" s="24"/>
      <c r="AV80" s="24"/>
    </row>
    <row r="81" spans="1:48" s="8" customFormat="1">
      <c r="A81" s="2">
        <v>79</v>
      </c>
      <c r="B81" s="61" t="s">
        <v>267</v>
      </c>
      <c r="C81" s="61" t="s">
        <v>107</v>
      </c>
      <c r="D81" s="79" t="s">
        <v>269</v>
      </c>
      <c r="E81" s="9">
        <v>1</v>
      </c>
      <c r="F81" s="45">
        <f t="shared" si="4"/>
        <v>51.88</v>
      </c>
      <c r="G81" s="47">
        <f t="shared" si="5"/>
        <v>51.88</v>
      </c>
      <c r="H81" s="5"/>
      <c r="I81" s="5"/>
      <c r="J81" s="5"/>
      <c r="K81" s="5"/>
      <c r="L81" s="5"/>
      <c r="M81" s="5"/>
      <c r="N81" s="5">
        <v>51.88</v>
      </c>
      <c r="O81" s="24" t="s">
        <v>268</v>
      </c>
      <c r="P81" s="5"/>
      <c r="Q81" s="5"/>
      <c r="R81" s="5" t="s">
        <v>253</v>
      </c>
      <c r="S81" s="5"/>
      <c r="T81" s="5" t="s">
        <v>253</v>
      </c>
      <c r="U81" s="5"/>
      <c r="V81" s="5" t="s">
        <v>253</v>
      </c>
      <c r="W81" s="5"/>
      <c r="X81" s="5" t="s">
        <v>253</v>
      </c>
      <c r="Y81" s="5"/>
      <c r="Z81" s="5"/>
      <c r="AA81" s="5"/>
      <c r="AB81" s="5"/>
      <c r="AC81" s="6"/>
      <c r="AD81" s="5"/>
      <c r="AE81" s="6"/>
      <c r="AF81" s="5"/>
      <c r="AG81" s="6"/>
      <c r="AH81" s="5"/>
      <c r="AI81" s="6"/>
      <c r="AJ81" s="5"/>
      <c r="AK81" s="6"/>
      <c r="AL81" s="85"/>
      <c r="AM81" s="24"/>
      <c r="AN81" s="24"/>
      <c r="AO81" s="24"/>
      <c r="AP81" s="24"/>
      <c r="AQ81" s="24"/>
      <c r="AR81" s="24"/>
      <c r="AS81" s="24"/>
      <c r="AT81" s="24"/>
      <c r="AU81" s="24"/>
      <c r="AV81" s="24"/>
    </row>
    <row r="82" spans="1:48" s="8" customFormat="1">
      <c r="A82" s="2">
        <v>80</v>
      </c>
      <c r="B82" s="49" t="s">
        <v>25</v>
      </c>
      <c r="C82" s="49" t="s">
        <v>277</v>
      </c>
      <c r="D82" s="24" t="s">
        <v>281</v>
      </c>
      <c r="E82" s="24">
        <v>1</v>
      </c>
      <c r="F82" s="45">
        <f t="shared" si="4"/>
        <v>50.65</v>
      </c>
      <c r="G82" s="47">
        <f t="shared" si="5"/>
        <v>50.65</v>
      </c>
      <c r="H82" s="24"/>
      <c r="I82" s="24"/>
      <c r="J82" s="24"/>
      <c r="K82" s="24"/>
      <c r="L82" s="24"/>
      <c r="M82" s="24"/>
      <c r="N82" s="13"/>
      <c r="O82" s="24"/>
      <c r="P82" s="13">
        <v>50.65</v>
      </c>
      <c r="Q82" s="24" t="s">
        <v>280</v>
      </c>
      <c r="R82" s="24" t="s">
        <v>253</v>
      </c>
      <c r="S82" s="24"/>
      <c r="T82" s="24" t="s">
        <v>253</v>
      </c>
      <c r="U82" s="24"/>
      <c r="V82" s="24" t="s">
        <v>253</v>
      </c>
      <c r="W82" s="24"/>
      <c r="X82" s="24" t="s">
        <v>253</v>
      </c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86"/>
      <c r="AM82" s="24"/>
      <c r="AN82" s="24"/>
      <c r="AO82" s="24"/>
      <c r="AP82" s="24"/>
      <c r="AQ82" s="24"/>
      <c r="AR82" s="24"/>
      <c r="AS82" s="24"/>
      <c r="AT82" s="24"/>
      <c r="AU82" s="24"/>
      <c r="AV82" s="24"/>
    </row>
    <row r="83" spans="1:48">
      <c r="A83" s="2">
        <v>81</v>
      </c>
      <c r="B83" s="49" t="s">
        <v>278</v>
      </c>
      <c r="C83" s="49" t="s">
        <v>279</v>
      </c>
      <c r="D83" s="24" t="s">
        <v>280</v>
      </c>
      <c r="E83" s="24">
        <v>1</v>
      </c>
      <c r="F83" s="45">
        <f t="shared" si="4"/>
        <v>50.65</v>
      </c>
      <c r="G83" s="47">
        <f t="shared" si="5"/>
        <v>50.65</v>
      </c>
      <c r="H83" s="24"/>
      <c r="I83" s="24"/>
      <c r="J83" s="24"/>
      <c r="K83" s="24"/>
      <c r="L83" s="24"/>
      <c r="M83" s="24"/>
      <c r="N83" s="13"/>
      <c r="O83" s="24"/>
      <c r="P83" s="13">
        <v>50.65</v>
      </c>
      <c r="Q83" s="24" t="s">
        <v>281</v>
      </c>
      <c r="R83" s="24" t="s">
        <v>253</v>
      </c>
      <c r="S83" s="24"/>
      <c r="T83" s="24" t="s">
        <v>253</v>
      </c>
      <c r="U83" s="24"/>
      <c r="V83" s="24" t="s">
        <v>253</v>
      </c>
      <c r="W83" s="24"/>
      <c r="X83" s="24" t="s">
        <v>253</v>
      </c>
      <c r="Y83" s="24"/>
      <c r="Z83" s="24"/>
      <c r="AA83" s="24"/>
      <c r="AB83" s="24"/>
      <c r="AC83" s="24"/>
      <c r="AD83" s="24"/>
      <c r="AE83" s="24"/>
      <c r="AF83" s="24"/>
      <c r="AG83" s="26"/>
      <c r="AH83" s="24"/>
      <c r="AI83" s="24"/>
      <c r="AJ83" s="24"/>
      <c r="AK83" s="24"/>
      <c r="AL83" s="24"/>
      <c r="AM83" s="88"/>
      <c r="AN83" s="88"/>
      <c r="AO83" s="88"/>
      <c r="AP83" s="88"/>
      <c r="AQ83" s="88"/>
      <c r="AR83" s="88"/>
      <c r="AS83" s="88"/>
      <c r="AT83" s="88"/>
      <c r="AU83" s="88"/>
      <c r="AV83" s="88"/>
    </row>
    <row r="84" spans="1:48">
      <c r="A84" s="2">
        <v>82</v>
      </c>
      <c r="B84" s="49" t="s">
        <v>294</v>
      </c>
      <c r="C84" s="49" t="s">
        <v>295</v>
      </c>
      <c r="D84" s="24" t="s">
        <v>296</v>
      </c>
      <c r="E84" s="24">
        <v>1</v>
      </c>
      <c r="F84" s="45">
        <f t="shared" si="4"/>
        <v>46.49</v>
      </c>
      <c r="G84" s="47">
        <f t="shared" si="5"/>
        <v>46.49</v>
      </c>
      <c r="H84" s="24"/>
      <c r="I84" s="24"/>
      <c r="J84" s="24"/>
      <c r="K84" s="24"/>
      <c r="L84" s="24"/>
      <c r="M84" s="24"/>
      <c r="N84" s="13"/>
      <c r="O84" s="24"/>
      <c r="P84" s="24"/>
      <c r="Q84" s="24"/>
      <c r="R84" s="24"/>
      <c r="S84" s="24"/>
      <c r="T84" s="13">
        <v>46.49</v>
      </c>
      <c r="U84" s="24" t="s">
        <v>297</v>
      </c>
      <c r="V84" s="24" t="s">
        <v>253</v>
      </c>
      <c r="W84" s="24"/>
      <c r="X84" s="24" t="s">
        <v>253</v>
      </c>
      <c r="Y84" s="24"/>
      <c r="Z84" s="24"/>
      <c r="AA84" s="24"/>
      <c r="AB84" s="24"/>
      <c r="AC84" s="24"/>
      <c r="AD84" s="24"/>
      <c r="AE84" s="24"/>
      <c r="AF84" s="24"/>
      <c r="AG84" s="26"/>
      <c r="AH84" s="24"/>
      <c r="AI84" s="24"/>
      <c r="AJ84" s="24"/>
      <c r="AK84" s="24"/>
      <c r="AL84" s="24"/>
      <c r="AM84" s="88"/>
      <c r="AN84" s="88"/>
      <c r="AO84" s="88"/>
      <c r="AP84" s="88"/>
      <c r="AQ84" s="88"/>
      <c r="AR84" s="88"/>
      <c r="AS84" s="88"/>
      <c r="AT84" s="88"/>
      <c r="AU84" s="88"/>
      <c r="AV84" s="88"/>
    </row>
    <row r="85" spans="1:48">
      <c r="A85" s="2">
        <v>83</v>
      </c>
      <c r="B85" s="49" t="s">
        <v>298</v>
      </c>
      <c r="C85" s="49" t="s">
        <v>299</v>
      </c>
      <c r="D85" s="24" t="s">
        <v>297</v>
      </c>
      <c r="E85" s="24">
        <v>1</v>
      </c>
      <c r="F85" s="45">
        <f t="shared" si="4"/>
        <v>46.49</v>
      </c>
      <c r="G85" s="47">
        <f t="shared" si="5"/>
        <v>46.49</v>
      </c>
      <c r="H85" s="24"/>
      <c r="I85" s="24"/>
      <c r="J85" s="24"/>
      <c r="K85" s="24"/>
      <c r="L85" s="24"/>
      <c r="M85" s="24"/>
      <c r="N85" s="13"/>
      <c r="O85" s="88"/>
      <c r="P85" s="24"/>
      <c r="Q85" s="24"/>
      <c r="R85" s="24"/>
      <c r="S85" s="24"/>
      <c r="T85" s="13">
        <v>46.49</v>
      </c>
      <c r="U85" s="24" t="s">
        <v>296</v>
      </c>
      <c r="V85" s="24" t="s">
        <v>253</v>
      </c>
      <c r="W85" s="24"/>
      <c r="X85" s="24" t="s">
        <v>253</v>
      </c>
      <c r="Y85" s="24"/>
      <c r="Z85" s="24"/>
      <c r="AA85" s="24"/>
      <c r="AB85" s="24"/>
      <c r="AC85" s="24"/>
      <c r="AD85" s="24"/>
      <c r="AE85" s="24"/>
      <c r="AF85" s="24"/>
      <c r="AG85" s="26"/>
      <c r="AH85" s="24"/>
      <c r="AI85" s="24"/>
      <c r="AJ85" s="24"/>
      <c r="AK85" s="24"/>
      <c r="AL85" s="24"/>
      <c r="AM85" s="88"/>
      <c r="AN85" s="88"/>
      <c r="AO85" s="88"/>
      <c r="AP85" s="88"/>
      <c r="AQ85" s="88"/>
      <c r="AR85" s="88"/>
      <c r="AS85" s="88"/>
      <c r="AT85" s="88"/>
      <c r="AU85" s="88"/>
      <c r="AV85" s="88"/>
    </row>
    <row r="86" spans="1:48">
      <c r="A86" s="2">
        <v>84</v>
      </c>
      <c r="B86" s="49" t="s">
        <v>292</v>
      </c>
      <c r="C86" s="49" t="s">
        <v>111</v>
      </c>
      <c r="D86" s="24" t="s">
        <v>289</v>
      </c>
      <c r="E86" s="24">
        <v>1</v>
      </c>
      <c r="F86" s="45">
        <f t="shared" si="4"/>
        <v>46.28</v>
      </c>
      <c r="G86" s="47">
        <f t="shared" si="5"/>
        <v>46.28</v>
      </c>
      <c r="H86" s="24"/>
      <c r="I86" s="24"/>
      <c r="J86" s="24"/>
      <c r="K86" s="24"/>
      <c r="L86" s="24"/>
      <c r="M86" s="24"/>
      <c r="N86" s="13"/>
      <c r="O86" s="88"/>
      <c r="P86" s="24"/>
      <c r="Q86" s="24"/>
      <c r="R86" s="24"/>
      <c r="S86" s="24"/>
      <c r="T86" s="13">
        <v>46.28</v>
      </c>
      <c r="U86" s="24" t="s">
        <v>37</v>
      </c>
      <c r="V86" s="24" t="s">
        <v>253</v>
      </c>
      <c r="W86" s="24"/>
      <c r="X86" s="24" t="s">
        <v>253</v>
      </c>
      <c r="Y86" s="24"/>
      <c r="Z86" s="24"/>
      <c r="AA86" s="24"/>
      <c r="AB86" s="24"/>
      <c r="AC86" s="24"/>
      <c r="AD86" s="24"/>
      <c r="AE86" s="24"/>
      <c r="AF86" s="24"/>
      <c r="AG86" s="26"/>
      <c r="AH86" s="24"/>
      <c r="AI86" s="24"/>
      <c r="AJ86" s="24"/>
      <c r="AK86" s="24"/>
      <c r="AL86" s="24"/>
      <c r="AM86" s="88"/>
      <c r="AN86" s="88"/>
      <c r="AO86" s="88"/>
      <c r="AP86" s="88"/>
      <c r="AQ86" s="88"/>
      <c r="AR86" s="88"/>
      <c r="AS86" s="88"/>
      <c r="AT86" s="88"/>
      <c r="AU86" s="88"/>
      <c r="AV86" s="88"/>
    </row>
    <row r="87" spans="1:48">
      <c r="A87" s="2">
        <v>85</v>
      </c>
      <c r="B87" s="61" t="s">
        <v>134</v>
      </c>
      <c r="C87" s="61" t="s">
        <v>213</v>
      </c>
      <c r="D87" s="79" t="s">
        <v>137</v>
      </c>
      <c r="E87" s="9">
        <v>1</v>
      </c>
      <c r="F87" s="45">
        <f t="shared" si="4"/>
        <v>46.21</v>
      </c>
      <c r="G87" s="47">
        <f t="shared" si="5"/>
        <v>46.21</v>
      </c>
      <c r="H87" s="24"/>
      <c r="I87" s="24"/>
      <c r="J87" s="24"/>
      <c r="K87" s="24"/>
      <c r="L87" s="24"/>
      <c r="M87" s="24"/>
      <c r="N87" s="13"/>
      <c r="O87" s="24"/>
      <c r="P87" s="24"/>
      <c r="Q87" s="24"/>
      <c r="R87" s="13">
        <v>46.21</v>
      </c>
      <c r="S87" s="24" t="s">
        <v>285</v>
      </c>
      <c r="T87" s="24" t="s">
        <v>253</v>
      </c>
      <c r="U87" s="24"/>
      <c r="V87" s="24" t="s">
        <v>253</v>
      </c>
      <c r="W87" s="24"/>
      <c r="X87" s="24" t="s">
        <v>253</v>
      </c>
      <c r="Y87" s="24"/>
      <c r="Z87" s="13"/>
      <c r="AA87" s="24"/>
      <c r="AB87" s="24"/>
      <c r="AC87" s="24"/>
      <c r="AD87" s="24"/>
      <c r="AE87" s="24"/>
      <c r="AF87" s="13"/>
      <c r="AG87" s="26"/>
      <c r="AH87" s="13"/>
      <c r="AI87" s="24"/>
      <c r="AJ87" s="13"/>
      <c r="AK87" s="24"/>
      <c r="AL87" s="24"/>
      <c r="AM87" s="88"/>
      <c r="AN87" s="88"/>
      <c r="AO87" s="88"/>
      <c r="AP87" s="88"/>
      <c r="AQ87" s="88"/>
      <c r="AR87" s="88"/>
      <c r="AS87" s="88"/>
      <c r="AT87" s="88"/>
      <c r="AU87" s="88"/>
      <c r="AV87" s="88"/>
    </row>
    <row r="88" spans="1:48">
      <c r="A88" s="2">
        <v>86</v>
      </c>
      <c r="B88" s="61" t="s">
        <v>28</v>
      </c>
      <c r="C88" s="61" t="s">
        <v>286</v>
      </c>
      <c r="D88" s="79" t="s">
        <v>285</v>
      </c>
      <c r="E88" s="9">
        <v>1</v>
      </c>
      <c r="F88" s="45">
        <f t="shared" si="4"/>
        <v>46.21</v>
      </c>
      <c r="G88" s="47">
        <f t="shared" si="5"/>
        <v>46.21</v>
      </c>
      <c r="H88" s="24"/>
      <c r="I88" s="24"/>
      <c r="J88" s="24"/>
      <c r="K88" s="24"/>
      <c r="L88" s="24"/>
      <c r="M88" s="24"/>
      <c r="N88" s="13"/>
      <c r="O88" s="24"/>
      <c r="P88" s="24"/>
      <c r="Q88" s="24"/>
      <c r="R88" s="13">
        <v>46.21</v>
      </c>
      <c r="S88" s="24" t="s">
        <v>137</v>
      </c>
      <c r="T88" s="24" t="s">
        <v>291</v>
      </c>
      <c r="U88" s="24"/>
      <c r="V88" s="24" t="s">
        <v>253</v>
      </c>
      <c r="W88" s="24"/>
      <c r="X88" s="24" t="s">
        <v>253</v>
      </c>
      <c r="Y88" s="24"/>
      <c r="Z88" s="13"/>
      <c r="AA88" s="24"/>
      <c r="AB88" s="24"/>
      <c r="AC88" s="24"/>
      <c r="AD88" s="24"/>
      <c r="AE88" s="24"/>
      <c r="AF88" s="13"/>
      <c r="AG88" s="26"/>
      <c r="AH88" s="13"/>
      <c r="AI88" s="24"/>
      <c r="AJ88" s="13"/>
      <c r="AK88" s="24"/>
      <c r="AL88" s="24"/>
      <c r="AM88" s="88"/>
      <c r="AN88" s="88"/>
      <c r="AO88" s="88"/>
      <c r="AP88" s="88"/>
      <c r="AQ88" s="88"/>
      <c r="AR88" s="88"/>
      <c r="AS88" s="88"/>
      <c r="AT88" s="88"/>
      <c r="AU88" s="88"/>
      <c r="AV88" s="88"/>
    </row>
    <row r="89" spans="1:48">
      <c r="A89" s="2">
        <v>87</v>
      </c>
      <c r="B89" s="49" t="s">
        <v>217</v>
      </c>
      <c r="C89" s="49" t="s">
        <v>54</v>
      </c>
      <c r="D89" s="24" t="s">
        <v>67</v>
      </c>
      <c r="E89" s="24">
        <v>1</v>
      </c>
      <c r="F89" s="45">
        <f t="shared" si="4"/>
        <v>43.96</v>
      </c>
      <c r="G89" s="47">
        <f t="shared" si="5"/>
        <v>43.96</v>
      </c>
      <c r="H89" s="24"/>
      <c r="I89" s="24"/>
      <c r="J89" s="24"/>
      <c r="K89" s="24"/>
      <c r="L89" s="24"/>
      <c r="M89" s="24"/>
      <c r="N89" s="13"/>
      <c r="O89" s="24"/>
      <c r="P89" s="24"/>
      <c r="Q89" s="24"/>
      <c r="R89" s="24"/>
      <c r="S89" s="24"/>
      <c r="T89" s="24"/>
      <c r="U89" s="24"/>
      <c r="V89" s="13">
        <v>43.96</v>
      </c>
      <c r="W89" s="24" t="s">
        <v>42</v>
      </c>
      <c r="X89" s="24" t="s">
        <v>253</v>
      </c>
      <c r="Y89" s="24"/>
      <c r="Z89" s="13"/>
      <c r="AA89" s="24"/>
      <c r="AB89" s="13"/>
      <c r="AC89" s="24"/>
      <c r="AD89" s="24"/>
      <c r="AE89" s="24"/>
      <c r="AF89" s="13"/>
      <c r="AG89" s="26"/>
      <c r="AH89" s="13"/>
      <c r="AI89" s="24"/>
      <c r="AJ89" s="13"/>
      <c r="AK89" s="24"/>
      <c r="AL89" s="24"/>
    </row>
    <row r="90" spans="1:48">
      <c r="A90" s="2">
        <v>88</v>
      </c>
      <c r="B90" s="49" t="s">
        <v>283</v>
      </c>
      <c r="C90" s="49" t="s">
        <v>284</v>
      </c>
      <c r="D90" s="24" t="s">
        <v>282</v>
      </c>
      <c r="E90" s="24">
        <v>1</v>
      </c>
      <c r="F90" s="45">
        <f t="shared" si="4"/>
        <v>41.23</v>
      </c>
      <c r="G90" s="47">
        <f t="shared" si="5"/>
        <v>41.23</v>
      </c>
      <c r="H90" s="24"/>
      <c r="I90" s="24"/>
      <c r="J90" s="24"/>
      <c r="K90" s="24"/>
      <c r="L90" s="24"/>
      <c r="M90" s="24"/>
      <c r="N90" s="13"/>
      <c r="O90" s="24"/>
      <c r="P90" s="13">
        <v>41.23</v>
      </c>
      <c r="Q90" s="24" t="s">
        <v>52</v>
      </c>
      <c r="R90" s="24" t="s">
        <v>253</v>
      </c>
      <c r="S90" s="24"/>
      <c r="T90" s="24" t="s">
        <v>253</v>
      </c>
      <c r="U90" s="24"/>
      <c r="V90" s="24" t="s">
        <v>253</v>
      </c>
      <c r="W90" s="24"/>
      <c r="X90" s="24" t="s">
        <v>253</v>
      </c>
      <c r="Y90" s="24"/>
      <c r="Z90" s="24"/>
      <c r="AA90" s="24"/>
      <c r="AB90" s="24"/>
      <c r="AC90" s="24"/>
      <c r="AD90" s="24"/>
      <c r="AE90" s="24"/>
      <c r="AF90" s="24"/>
      <c r="AG90" s="26"/>
      <c r="AH90" s="24"/>
      <c r="AI90" s="24"/>
      <c r="AJ90" s="24"/>
      <c r="AK90" s="24"/>
      <c r="AL90" s="24"/>
      <c r="AM90" s="88"/>
      <c r="AN90" s="88"/>
      <c r="AO90" s="88"/>
      <c r="AP90" s="88"/>
      <c r="AQ90" s="88"/>
      <c r="AR90" s="88"/>
      <c r="AS90" s="88"/>
      <c r="AT90" s="88"/>
      <c r="AU90" s="88"/>
      <c r="AV90" s="88"/>
    </row>
    <row r="91" spans="1:48">
      <c r="A91" s="2">
        <v>89</v>
      </c>
      <c r="B91" s="61" t="s">
        <v>102</v>
      </c>
      <c r="C91" s="61" t="s">
        <v>103</v>
      </c>
      <c r="D91" s="79" t="s">
        <v>65</v>
      </c>
      <c r="E91" s="24">
        <v>1</v>
      </c>
      <c r="F91" s="45">
        <f t="shared" si="4"/>
        <v>30.47</v>
      </c>
      <c r="G91" s="47">
        <f t="shared" si="5"/>
        <v>30.47</v>
      </c>
      <c r="H91" s="5">
        <v>30.47</v>
      </c>
      <c r="I91" s="5" t="s">
        <v>71</v>
      </c>
      <c r="J91" s="5"/>
      <c r="K91" s="5"/>
      <c r="L91" s="5"/>
      <c r="M91" s="5"/>
      <c r="N91" s="5" t="s">
        <v>253</v>
      </c>
      <c r="O91" s="5"/>
      <c r="P91" s="24"/>
      <c r="Q91" s="24"/>
      <c r="R91" s="24" t="s">
        <v>253</v>
      </c>
      <c r="S91" s="24"/>
      <c r="T91" s="24" t="s">
        <v>253</v>
      </c>
      <c r="U91" s="24"/>
      <c r="V91" s="24" t="s">
        <v>253</v>
      </c>
      <c r="W91" s="24"/>
      <c r="X91" s="13" t="s">
        <v>253</v>
      </c>
      <c r="Y91" s="24"/>
      <c r="Z91" s="13"/>
      <c r="AA91" s="24"/>
      <c r="AB91" s="13"/>
      <c r="AC91" s="24"/>
      <c r="AD91" s="24"/>
      <c r="AE91" s="24"/>
      <c r="AF91" s="13"/>
      <c r="AG91" s="26"/>
      <c r="AH91" s="13"/>
      <c r="AI91" s="24"/>
      <c r="AJ91" s="13"/>
      <c r="AK91" s="24"/>
      <c r="AL91" s="2"/>
      <c r="AM91" s="88"/>
      <c r="AN91" s="88"/>
      <c r="AO91" s="88"/>
      <c r="AP91" s="88"/>
      <c r="AQ91" s="88"/>
      <c r="AR91" s="88"/>
      <c r="AS91" s="88"/>
      <c r="AT91" s="88"/>
      <c r="AU91" s="88"/>
      <c r="AV91" s="88"/>
    </row>
    <row r="92" spans="1:48">
      <c r="A92" s="2"/>
      <c r="B92" s="61" t="s">
        <v>105</v>
      </c>
      <c r="C92" s="61" t="s">
        <v>106</v>
      </c>
      <c r="D92" s="79" t="s">
        <v>23</v>
      </c>
      <c r="E92" s="9"/>
      <c r="F92" s="45">
        <f t="shared" ref="F92:F93" si="6">SUM(H92:AM92)-(0+0)</f>
        <v>0</v>
      </c>
      <c r="G92" s="47" t="e">
        <f t="shared" ref="G92:G93" si="7">F92/E92</f>
        <v>#DIV/0!</v>
      </c>
      <c r="H92" s="5"/>
      <c r="I92" s="5"/>
      <c r="J92" s="5"/>
      <c r="K92" s="5"/>
      <c r="L92" s="5"/>
      <c r="M92" s="5"/>
      <c r="N92" s="24"/>
      <c r="O92" s="24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6"/>
      <c r="AD92" s="5"/>
      <c r="AE92" s="6"/>
      <c r="AF92" s="5"/>
      <c r="AG92" s="21"/>
      <c r="AH92" s="5"/>
      <c r="AI92" s="6"/>
      <c r="AJ92" s="5"/>
      <c r="AK92" s="6"/>
      <c r="AL92" s="2"/>
      <c r="AM92" s="88"/>
      <c r="AN92" s="88"/>
      <c r="AO92" s="88"/>
      <c r="AP92" s="88"/>
      <c r="AQ92" s="88"/>
      <c r="AR92" s="88"/>
      <c r="AS92" s="88"/>
      <c r="AT92" s="88"/>
      <c r="AU92" s="88"/>
      <c r="AV92" s="88"/>
    </row>
    <row r="93" spans="1:48">
      <c r="A93" s="2"/>
      <c r="B93" s="61" t="s">
        <v>19</v>
      </c>
      <c r="C93" s="61" t="s">
        <v>191</v>
      </c>
      <c r="D93" s="79" t="s">
        <v>75</v>
      </c>
      <c r="E93" s="9"/>
      <c r="F93" s="45">
        <f t="shared" si="6"/>
        <v>0</v>
      </c>
      <c r="G93" s="47" t="e">
        <f t="shared" si="7"/>
        <v>#DIV/0!</v>
      </c>
      <c r="H93" s="5"/>
      <c r="I93" s="5"/>
      <c r="J93" s="5"/>
      <c r="K93" s="5"/>
      <c r="L93" s="5"/>
      <c r="M93" s="5"/>
      <c r="N93" s="5"/>
      <c r="O93" s="5"/>
      <c r="P93" s="4"/>
      <c r="Q93" s="4"/>
      <c r="R93" s="12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12"/>
      <c r="AG93" s="20"/>
      <c r="AH93" s="12"/>
      <c r="AI93" s="4"/>
      <c r="AJ93" s="12"/>
      <c r="AK93" s="4"/>
      <c r="AL93" s="2"/>
      <c r="AM93" s="88"/>
      <c r="AN93" s="88"/>
      <c r="AO93" s="88"/>
      <c r="AP93" s="88"/>
      <c r="AQ93" s="88"/>
      <c r="AR93" s="88"/>
      <c r="AS93" s="88"/>
      <c r="AT93" s="88"/>
      <c r="AU93" s="88"/>
      <c r="AV93" s="88"/>
    </row>
    <row r="94" spans="1:48">
      <c r="A94" s="2"/>
      <c r="B94" s="61" t="s">
        <v>147</v>
      </c>
      <c r="C94" s="61" t="s">
        <v>148</v>
      </c>
      <c r="D94" s="79" t="s">
        <v>24</v>
      </c>
      <c r="E94" s="9"/>
      <c r="F94" s="45">
        <f t="shared" ref="F94:F116" si="8">SUM(H94:AM94)-(0+0)</f>
        <v>0</v>
      </c>
      <c r="G94" s="47" t="e">
        <f t="shared" ref="G94:G116" si="9">F94/E94</f>
        <v>#DIV/0!</v>
      </c>
      <c r="H94" s="24"/>
      <c r="I94" s="24"/>
      <c r="J94" s="24"/>
      <c r="K94" s="24"/>
      <c r="L94" s="24"/>
      <c r="M94" s="24"/>
      <c r="N94" s="13"/>
      <c r="O94" s="24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6"/>
      <c r="AD94" s="5"/>
      <c r="AE94" s="6"/>
      <c r="AF94" s="5"/>
      <c r="AG94" s="21"/>
      <c r="AH94" s="5"/>
      <c r="AI94" s="6"/>
      <c r="AJ94" s="5"/>
      <c r="AK94" s="6"/>
      <c r="AL94" s="2"/>
      <c r="AM94" s="88"/>
      <c r="AN94" s="88"/>
      <c r="AO94" s="88"/>
      <c r="AP94" s="88"/>
      <c r="AQ94" s="88"/>
      <c r="AR94" s="88"/>
      <c r="AS94" s="88"/>
      <c r="AT94" s="88"/>
      <c r="AU94" s="88"/>
      <c r="AV94" s="88"/>
    </row>
    <row r="95" spans="1:48">
      <c r="A95" s="2"/>
      <c r="B95" s="61" t="s">
        <v>153</v>
      </c>
      <c r="C95" s="61" t="s">
        <v>154</v>
      </c>
      <c r="D95" s="79" t="s">
        <v>92</v>
      </c>
      <c r="E95" s="9"/>
      <c r="F95" s="45">
        <f t="shared" si="8"/>
        <v>0</v>
      </c>
      <c r="G95" s="47" t="e">
        <f t="shared" si="9"/>
        <v>#DIV/0!</v>
      </c>
      <c r="H95" s="12"/>
      <c r="I95" s="12"/>
      <c r="J95" s="12"/>
      <c r="K95" s="12"/>
      <c r="L95" s="4"/>
      <c r="M95" s="4"/>
      <c r="N95" s="12"/>
      <c r="O95" s="4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6"/>
      <c r="AD95" s="5"/>
      <c r="AE95" s="6"/>
      <c r="AF95" s="5"/>
      <c r="AG95" s="21"/>
      <c r="AH95" s="5"/>
      <c r="AI95" s="6"/>
      <c r="AJ95" s="5"/>
      <c r="AK95" s="6"/>
      <c r="AL95" s="24"/>
      <c r="AM95" s="88"/>
      <c r="AN95" s="88"/>
      <c r="AO95" s="88"/>
      <c r="AP95" s="88"/>
      <c r="AQ95" s="88"/>
      <c r="AR95" s="88"/>
      <c r="AS95" s="88"/>
      <c r="AT95" s="88"/>
      <c r="AU95" s="88"/>
      <c r="AV95" s="88"/>
    </row>
    <row r="96" spans="1:48">
      <c r="A96" s="2"/>
      <c r="B96" s="61" t="s">
        <v>165</v>
      </c>
      <c r="C96" s="61" t="s">
        <v>166</v>
      </c>
      <c r="D96" s="79" t="s">
        <v>104</v>
      </c>
      <c r="E96" s="24"/>
      <c r="F96" s="45">
        <f t="shared" si="8"/>
        <v>0</v>
      </c>
      <c r="G96" s="47" t="e">
        <f t="shared" si="9"/>
        <v>#DIV/0!</v>
      </c>
      <c r="H96" s="5"/>
      <c r="I96" s="5"/>
      <c r="J96" s="5"/>
      <c r="K96" s="5"/>
      <c r="L96" s="5"/>
      <c r="M96" s="5"/>
      <c r="N96" s="13"/>
      <c r="O96" s="24"/>
      <c r="P96" s="24"/>
      <c r="Q96" s="24"/>
      <c r="R96" s="24"/>
      <c r="S96" s="24"/>
      <c r="T96" s="24"/>
      <c r="U96" s="24"/>
      <c r="V96" s="24"/>
      <c r="W96" s="24"/>
      <c r="X96" s="13"/>
      <c r="Y96" s="24"/>
      <c r="Z96" s="24"/>
      <c r="AA96" s="24"/>
      <c r="AB96" s="24"/>
      <c r="AC96" s="24"/>
      <c r="AD96" s="24"/>
      <c r="AE96" s="24"/>
      <c r="AF96" s="13"/>
      <c r="AG96" s="26"/>
      <c r="AH96" s="13"/>
      <c r="AI96" s="24"/>
      <c r="AJ96" s="13"/>
      <c r="AK96" s="24"/>
      <c r="AL96" s="24"/>
      <c r="AM96" s="88"/>
      <c r="AN96" s="88"/>
      <c r="AO96" s="88"/>
      <c r="AP96" s="88"/>
      <c r="AQ96" s="88"/>
      <c r="AR96" s="88"/>
      <c r="AS96" s="88"/>
      <c r="AT96" s="88"/>
      <c r="AU96" s="88"/>
      <c r="AV96" s="88"/>
    </row>
    <row r="97" spans="1:48">
      <c r="A97" s="2"/>
      <c r="B97" s="61" t="s">
        <v>192</v>
      </c>
      <c r="C97" s="61" t="s">
        <v>193</v>
      </c>
      <c r="D97" s="79" t="s">
        <v>144</v>
      </c>
      <c r="E97" s="9"/>
      <c r="F97" s="45">
        <f t="shared" si="8"/>
        <v>0</v>
      </c>
      <c r="G97" s="47" t="e">
        <f t="shared" si="9"/>
        <v>#DIV/0!</v>
      </c>
      <c r="H97" s="24"/>
      <c r="I97" s="24"/>
      <c r="J97" s="24"/>
      <c r="K97" s="24"/>
      <c r="L97" s="24"/>
      <c r="M97" s="24"/>
      <c r="N97" s="13"/>
      <c r="O97" s="24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6"/>
      <c r="AD97" s="5"/>
      <c r="AE97" s="6"/>
      <c r="AF97" s="5"/>
      <c r="AG97" s="21"/>
      <c r="AH97" s="5"/>
      <c r="AI97" s="6"/>
      <c r="AJ97" s="5"/>
      <c r="AK97" s="6"/>
      <c r="AL97" s="2"/>
      <c r="AM97" s="88"/>
    </row>
    <row r="98" spans="1:48">
      <c r="A98" s="2"/>
      <c r="B98" s="49" t="s">
        <v>19</v>
      </c>
      <c r="C98" s="49" t="s">
        <v>20</v>
      </c>
      <c r="D98" s="24" t="s">
        <v>133</v>
      </c>
      <c r="E98" s="24"/>
      <c r="F98" s="45">
        <f t="shared" si="8"/>
        <v>0</v>
      </c>
      <c r="G98" s="47" t="e">
        <f t="shared" si="9"/>
        <v>#DIV/0!</v>
      </c>
      <c r="H98" s="12"/>
      <c r="I98" s="12"/>
      <c r="J98" s="12"/>
      <c r="K98" s="12"/>
      <c r="L98" s="12"/>
      <c r="M98" s="12"/>
      <c r="N98" s="12"/>
      <c r="O98" s="12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6"/>
      <c r="AD98" s="5"/>
      <c r="AE98" s="6"/>
      <c r="AF98" s="5"/>
      <c r="AG98" s="6"/>
      <c r="AH98" s="5"/>
      <c r="AI98" s="6"/>
      <c r="AJ98" s="5"/>
      <c r="AK98" s="6"/>
      <c r="AL98" s="2"/>
      <c r="AM98" s="88"/>
    </row>
    <row r="99" spans="1:48">
      <c r="A99" s="2"/>
      <c r="B99" s="61" t="s">
        <v>96</v>
      </c>
      <c r="C99" s="61" t="s">
        <v>101</v>
      </c>
      <c r="D99" s="79" t="s">
        <v>64</v>
      </c>
      <c r="E99" s="24"/>
      <c r="F99" s="45">
        <f t="shared" si="8"/>
        <v>0</v>
      </c>
      <c r="G99" s="47" t="e">
        <f t="shared" si="9"/>
        <v>#DIV/0!</v>
      </c>
      <c r="H99" s="12"/>
      <c r="I99" s="12"/>
      <c r="J99" s="12"/>
      <c r="K99" s="12"/>
      <c r="L99" s="4"/>
      <c r="M99" s="4"/>
      <c r="N99" s="12"/>
      <c r="O99" s="4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6"/>
      <c r="AD99" s="5"/>
      <c r="AE99" s="6"/>
      <c r="AF99" s="5"/>
      <c r="AG99" s="6"/>
      <c r="AH99" s="5"/>
      <c r="AI99" s="6"/>
      <c r="AJ99" s="5"/>
      <c r="AK99" s="6"/>
      <c r="AL99" s="2"/>
      <c r="AM99" s="88"/>
    </row>
    <row r="100" spans="1:48">
      <c r="A100" s="2"/>
      <c r="B100" s="61" t="s">
        <v>204</v>
      </c>
      <c r="C100" s="61" t="s">
        <v>79</v>
      </c>
      <c r="D100" s="79" t="s">
        <v>128</v>
      </c>
      <c r="E100" s="9"/>
      <c r="F100" s="45">
        <f t="shared" si="8"/>
        <v>0</v>
      </c>
      <c r="G100" s="47" t="e">
        <f t="shared" si="9"/>
        <v>#DIV/0!</v>
      </c>
      <c r="H100" s="12"/>
      <c r="I100" s="12"/>
      <c r="J100" s="12"/>
      <c r="K100" s="12"/>
      <c r="L100" s="4"/>
      <c r="M100" s="4"/>
      <c r="N100" s="12"/>
      <c r="O100" s="4"/>
      <c r="P100" s="4"/>
      <c r="Q100" s="4"/>
      <c r="R100" s="12"/>
      <c r="S100" s="4"/>
      <c r="T100" s="4"/>
      <c r="U100" s="4"/>
      <c r="V100" s="4"/>
      <c r="W100" s="4"/>
      <c r="X100" s="24"/>
      <c r="Y100" s="24"/>
      <c r="Z100" s="4"/>
      <c r="AA100" s="4"/>
      <c r="AB100" s="4"/>
      <c r="AC100" s="4"/>
      <c r="AD100" s="4"/>
      <c r="AE100" s="4"/>
      <c r="AF100" s="12"/>
      <c r="AG100" s="4"/>
      <c r="AH100" s="12"/>
      <c r="AI100" s="4"/>
      <c r="AJ100" s="12"/>
      <c r="AK100" s="4"/>
      <c r="AL100" s="24"/>
      <c r="AM100" s="88"/>
    </row>
    <row r="101" spans="1:48">
      <c r="A101" s="2"/>
      <c r="B101" s="61" t="s">
        <v>209</v>
      </c>
      <c r="C101" s="61" t="s">
        <v>111</v>
      </c>
      <c r="D101" s="79" t="s">
        <v>210</v>
      </c>
      <c r="E101" s="24"/>
      <c r="F101" s="45">
        <f t="shared" si="8"/>
        <v>0</v>
      </c>
      <c r="G101" s="47" t="e">
        <f t="shared" si="9"/>
        <v>#DIV/0!</v>
      </c>
      <c r="H101" s="24"/>
      <c r="I101" s="24"/>
      <c r="J101" s="24"/>
      <c r="K101" s="24"/>
      <c r="L101" s="24"/>
      <c r="M101" s="24"/>
      <c r="N101" s="13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13"/>
      <c r="AA101" s="24"/>
      <c r="AB101" s="13"/>
      <c r="AC101" s="24"/>
      <c r="AD101" s="24"/>
      <c r="AE101" s="24"/>
      <c r="AF101" s="13"/>
      <c r="AG101" s="24"/>
      <c r="AH101" s="13"/>
      <c r="AI101" s="24"/>
      <c r="AJ101" s="13"/>
      <c r="AK101" s="24"/>
      <c r="AL101" s="24"/>
    </row>
    <row r="102" spans="1:48">
      <c r="A102" s="2"/>
      <c r="B102" s="101" t="s">
        <v>209</v>
      </c>
      <c r="C102" s="101" t="s">
        <v>212</v>
      </c>
      <c r="D102" s="102" t="s">
        <v>211</v>
      </c>
      <c r="E102" s="53"/>
      <c r="F102" s="54">
        <f t="shared" si="8"/>
        <v>0</v>
      </c>
      <c r="G102" s="55" t="e">
        <f t="shared" si="9"/>
        <v>#DIV/0!</v>
      </c>
      <c r="H102" s="56"/>
      <c r="I102" s="56"/>
      <c r="J102" s="56"/>
      <c r="K102" s="56"/>
      <c r="L102" s="56"/>
      <c r="M102" s="56"/>
      <c r="N102" s="57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7"/>
      <c r="AA102" s="56"/>
      <c r="AB102" s="57"/>
      <c r="AC102" s="56"/>
      <c r="AD102" s="56"/>
      <c r="AE102" s="56"/>
      <c r="AF102" s="57"/>
      <c r="AG102" s="56"/>
      <c r="AH102" s="57"/>
      <c r="AI102" s="56"/>
      <c r="AJ102" s="57"/>
      <c r="AK102" s="56"/>
      <c r="AL102" s="56"/>
    </row>
    <row r="103" spans="1:48" s="8" customFormat="1">
      <c r="A103" s="2"/>
      <c r="B103" s="61" t="s">
        <v>214</v>
      </c>
      <c r="C103" s="61" t="s">
        <v>188</v>
      </c>
      <c r="D103" s="79" t="s">
        <v>202</v>
      </c>
      <c r="E103" s="24"/>
      <c r="F103" s="45">
        <f t="shared" si="8"/>
        <v>0</v>
      </c>
      <c r="G103" s="47" t="e">
        <f t="shared" si="9"/>
        <v>#DIV/0!</v>
      </c>
      <c r="H103" s="12"/>
      <c r="I103" s="12"/>
      <c r="J103" s="12"/>
      <c r="K103" s="12"/>
      <c r="L103" s="4"/>
      <c r="M103" s="4"/>
      <c r="N103" s="12"/>
      <c r="O103" s="4"/>
      <c r="P103" s="4"/>
      <c r="Q103" s="4"/>
      <c r="R103" s="12"/>
      <c r="S103" s="4"/>
      <c r="T103" s="4"/>
      <c r="U103" s="4"/>
      <c r="V103" s="4"/>
      <c r="W103" s="4"/>
      <c r="X103" s="12"/>
      <c r="Y103" s="4"/>
      <c r="Z103" s="12"/>
      <c r="AA103" s="4"/>
      <c r="AB103" s="4"/>
      <c r="AC103" s="4"/>
      <c r="AD103" s="4"/>
      <c r="AE103" s="4"/>
      <c r="AF103" s="12"/>
      <c r="AG103" s="4"/>
      <c r="AH103" s="12"/>
      <c r="AI103" s="4"/>
      <c r="AJ103" s="12"/>
      <c r="AK103" s="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</row>
    <row r="104" spans="1:48" s="8" customFormat="1">
      <c r="A104" s="2"/>
      <c r="B104" s="61" t="s">
        <v>215</v>
      </c>
      <c r="C104" s="61" t="s">
        <v>216</v>
      </c>
      <c r="D104" s="79" t="s">
        <v>49</v>
      </c>
      <c r="E104" s="9"/>
      <c r="F104" s="45">
        <f t="shared" si="8"/>
        <v>0</v>
      </c>
      <c r="G104" s="47" t="e">
        <f t="shared" si="9"/>
        <v>#DIV/0!</v>
      </c>
      <c r="H104" s="12"/>
      <c r="I104" s="12"/>
      <c r="J104" s="12"/>
      <c r="K104" s="12"/>
      <c r="L104" s="4"/>
      <c r="M104" s="4"/>
      <c r="N104" s="12"/>
      <c r="O104" s="4"/>
      <c r="P104" s="4"/>
      <c r="Q104" s="4"/>
      <c r="R104" s="12"/>
      <c r="S104" s="4"/>
      <c r="T104" s="4"/>
      <c r="U104" s="4"/>
      <c r="V104" s="4"/>
      <c r="W104" s="4"/>
      <c r="X104" s="12"/>
      <c r="Y104" s="4"/>
      <c r="Z104" s="12"/>
      <c r="AA104" s="4"/>
      <c r="AB104" s="4"/>
      <c r="AC104" s="4"/>
      <c r="AD104" s="4"/>
      <c r="AE104" s="4"/>
      <c r="AF104" s="12"/>
      <c r="AG104" s="4"/>
      <c r="AH104" s="12"/>
      <c r="AI104" s="4"/>
      <c r="AJ104" s="12"/>
      <c r="AK104" s="4"/>
      <c r="AL104" s="2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</row>
    <row r="105" spans="1:48" s="8" customFormat="1">
      <c r="A105" s="2"/>
      <c r="B105" s="61" t="s">
        <v>218</v>
      </c>
      <c r="C105" s="61" t="s">
        <v>219</v>
      </c>
      <c r="D105" s="79" t="s">
        <v>17</v>
      </c>
      <c r="E105" s="9"/>
      <c r="F105" s="45">
        <f t="shared" si="8"/>
        <v>0</v>
      </c>
      <c r="G105" s="47" t="e">
        <f t="shared" si="9"/>
        <v>#DIV/0!</v>
      </c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6"/>
      <c r="AD105" s="5"/>
      <c r="AE105" s="6"/>
      <c r="AF105" s="5"/>
      <c r="AG105" s="6"/>
      <c r="AH105" s="5"/>
      <c r="AI105" s="6"/>
      <c r="AJ105" s="5"/>
      <c r="AK105" s="6"/>
      <c r="AL105" s="2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</row>
    <row r="106" spans="1:48" s="8" customFormat="1">
      <c r="A106" s="2"/>
      <c r="B106" s="61" t="s">
        <v>68</v>
      </c>
      <c r="C106" s="61" t="s">
        <v>196</v>
      </c>
      <c r="D106" s="79" t="s">
        <v>169</v>
      </c>
      <c r="E106" s="9"/>
      <c r="F106" s="45">
        <f t="shared" si="8"/>
        <v>0</v>
      </c>
      <c r="G106" s="47" t="e">
        <f t="shared" si="9"/>
        <v>#DIV/0!</v>
      </c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6"/>
      <c r="AD106" s="5"/>
      <c r="AE106" s="6"/>
      <c r="AF106" s="5"/>
      <c r="AG106" s="6"/>
      <c r="AH106" s="5"/>
      <c r="AI106" s="6"/>
      <c r="AJ106" s="5"/>
      <c r="AK106" s="6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</row>
    <row r="107" spans="1:48" s="8" customFormat="1">
      <c r="A107" s="2"/>
      <c r="B107" s="49" t="s">
        <v>222</v>
      </c>
      <c r="C107" s="49" t="s">
        <v>174</v>
      </c>
      <c r="D107" s="24" t="s">
        <v>223</v>
      </c>
      <c r="E107" s="24"/>
      <c r="F107" s="45">
        <f t="shared" si="8"/>
        <v>0</v>
      </c>
      <c r="G107" s="47" t="e">
        <f t="shared" si="9"/>
        <v>#DIV/0!</v>
      </c>
      <c r="H107" s="24"/>
      <c r="I107" s="24"/>
      <c r="J107" s="24"/>
      <c r="K107" s="24"/>
      <c r="L107" s="24"/>
      <c r="M107" s="24"/>
      <c r="N107" s="13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13"/>
      <c r="AA107" s="24"/>
      <c r="AB107" s="13"/>
      <c r="AC107" s="24"/>
      <c r="AD107" s="24"/>
      <c r="AE107" s="24"/>
      <c r="AF107" s="24"/>
      <c r="AG107" s="24"/>
      <c r="AH107" s="13"/>
      <c r="AI107" s="24"/>
      <c r="AJ107" s="13"/>
      <c r="AK107" s="24"/>
      <c r="AL107" s="86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</row>
    <row r="108" spans="1:48">
      <c r="A108" s="2"/>
      <c r="B108" s="49" t="s">
        <v>222</v>
      </c>
      <c r="C108" s="49" t="s">
        <v>225</v>
      </c>
      <c r="D108" s="24" t="s">
        <v>224</v>
      </c>
      <c r="E108" s="9"/>
      <c r="F108" s="45">
        <f t="shared" si="8"/>
        <v>0</v>
      </c>
      <c r="G108" s="47" t="e">
        <f t="shared" si="9"/>
        <v>#DIV/0!</v>
      </c>
      <c r="H108" s="24"/>
      <c r="I108" s="24"/>
      <c r="J108" s="24"/>
      <c r="K108" s="24"/>
      <c r="L108" s="24"/>
      <c r="M108" s="24"/>
      <c r="N108" s="13"/>
      <c r="O108" s="24"/>
      <c r="P108" s="24"/>
      <c r="Q108" s="24"/>
      <c r="R108" s="24"/>
      <c r="S108" s="24"/>
      <c r="T108" s="88"/>
      <c r="U108" s="88"/>
      <c r="V108" s="88"/>
      <c r="W108" s="88"/>
      <c r="X108" s="88"/>
      <c r="Y108" s="88"/>
      <c r="Z108" s="90"/>
      <c r="AA108" s="88"/>
      <c r="AB108" s="90"/>
      <c r="AC108" s="88"/>
      <c r="AD108" s="88"/>
      <c r="AE108" s="88"/>
      <c r="AF108" s="88"/>
      <c r="AG108" s="88"/>
      <c r="AH108" s="90"/>
      <c r="AI108" s="88"/>
      <c r="AJ108" s="90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</row>
    <row r="109" spans="1:48">
      <c r="A109" s="2"/>
      <c r="B109" s="49" t="s">
        <v>226</v>
      </c>
      <c r="C109" s="49" t="s">
        <v>97</v>
      </c>
      <c r="D109" s="24" t="s">
        <v>159</v>
      </c>
      <c r="E109" s="24"/>
      <c r="F109" s="45">
        <f t="shared" si="8"/>
        <v>0</v>
      </c>
      <c r="G109" s="47" t="e">
        <f t="shared" si="9"/>
        <v>#DIV/0!</v>
      </c>
      <c r="H109" s="24"/>
      <c r="I109" s="24"/>
      <c r="J109" s="24"/>
      <c r="K109" s="24"/>
      <c r="L109" s="24"/>
      <c r="M109" s="24"/>
      <c r="N109" s="13"/>
      <c r="O109" s="24"/>
      <c r="P109" s="24"/>
      <c r="Q109" s="24"/>
      <c r="R109" s="24"/>
      <c r="S109" s="24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90"/>
      <c r="AI109" s="88"/>
      <c r="AJ109" s="90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</row>
    <row r="110" spans="1:48">
      <c r="A110" s="2"/>
      <c r="B110" s="101" t="s">
        <v>227</v>
      </c>
      <c r="C110" s="101" t="s">
        <v>20</v>
      </c>
      <c r="D110" s="102" t="s">
        <v>77</v>
      </c>
      <c r="E110" s="53"/>
      <c r="F110" s="54">
        <f t="shared" si="8"/>
        <v>0</v>
      </c>
      <c r="G110" s="55" t="e">
        <f t="shared" si="9"/>
        <v>#DIV/0!</v>
      </c>
      <c r="H110" s="70"/>
      <c r="I110" s="70"/>
      <c r="J110" s="107"/>
      <c r="K110" s="107"/>
      <c r="L110" s="107"/>
      <c r="M110" s="107"/>
      <c r="N110" s="105"/>
      <c r="O110" s="107"/>
      <c r="P110" s="107"/>
      <c r="Q110" s="107"/>
      <c r="R110" s="105"/>
      <c r="S110" s="107"/>
      <c r="T110" s="72"/>
      <c r="U110" s="72"/>
      <c r="V110" s="72"/>
      <c r="W110" s="72"/>
      <c r="X110" s="73"/>
      <c r="Y110" s="72"/>
      <c r="Z110" s="73"/>
      <c r="AA110" s="72"/>
      <c r="AB110" s="72"/>
      <c r="AC110" s="72"/>
      <c r="AD110" s="72"/>
      <c r="AE110" s="72"/>
      <c r="AF110" s="73"/>
      <c r="AG110" s="72"/>
      <c r="AH110" s="73"/>
      <c r="AI110" s="72"/>
      <c r="AJ110" s="73"/>
      <c r="AK110" s="72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</row>
    <row r="111" spans="1:48">
      <c r="A111" s="2"/>
      <c r="B111" s="49" t="s">
        <v>96</v>
      </c>
      <c r="C111" s="49" t="s">
        <v>228</v>
      </c>
      <c r="D111" s="24" t="s">
        <v>229</v>
      </c>
      <c r="E111" s="9"/>
      <c r="F111" s="45">
        <f t="shared" si="8"/>
        <v>0</v>
      </c>
      <c r="G111" s="47" t="e">
        <f t="shared" si="9"/>
        <v>#DIV/0!</v>
      </c>
      <c r="H111" s="24"/>
      <c r="I111" s="24"/>
      <c r="J111" s="24"/>
      <c r="K111" s="24"/>
      <c r="L111" s="24"/>
      <c r="M111" s="24"/>
      <c r="N111" s="13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13"/>
      <c r="AI111" s="88"/>
      <c r="AJ111" s="90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</row>
    <row r="112" spans="1:48">
      <c r="A112" s="2"/>
      <c r="B112" s="49" t="s">
        <v>231</v>
      </c>
      <c r="C112" s="49" t="s">
        <v>232</v>
      </c>
      <c r="D112" s="24" t="s">
        <v>230</v>
      </c>
      <c r="E112" s="24"/>
      <c r="F112" s="45">
        <f t="shared" si="8"/>
        <v>0</v>
      </c>
      <c r="G112" s="47" t="e">
        <f t="shared" si="9"/>
        <v>#DIV/0!</v>
      </c>
      <c r="H112" s="24"/>
      <c r="I112" s="24"/>
      <c r="J112" s="24"/>
      <c r="K112" s="24"/>
      <c r="L112" s="24"/>
      <c r="M112" s="24"/>
      <c r="N112" s="13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13"/>
      <c r="AI112" s="88"/>
      <c r="AJ112" s="90"/>
      <c r="AK112" s="88"/>
      <c r="AL112" s="88"/>
      <c r="AM112" s="88"/>
      <c r="AN112" s="88"/>
      <c r="AO112" s="88"/>
      <c r="AP112" s="88"/>
      <c r="AQ112" s="88"/>
      <c r="AR112" s="88"/>
      <c r="AS112" s="88"/>
      <c r="AT112" s="88"/>
      <c r="AU112" s="88"/>
      <c r="AV112" s="88"/>
    </row>
    <row r="113" spans="1:48">
      <c r="A113" s="2"/>
      <c r="B113" s="61" t="s">
        <v>233</v>
      </c>
      <c r="C113" s="61" t="s">
        <v>132</v>
      </c>
      <c r="D113" s="79" t="s">
        <v>234</v>
      </c>
      <c r="E113" s="9"/>
      <c r="F113" s="45">
        <f t="shared" si="8"/>
        <v>0</v>
      </c>
      <c r="G113" s="47" t="e">
        <f t="shared" si="9"/>
        <v>#DIV/0!</v>
      </c>
      <c r="H113" s="24"/>
      <c r="I113" s="24"/>
      <c r="J113" s="24"/>
      <c r="K113" s="24"/>
      <c r="L113" s="24"/>
      <c r="M113" s="24"/>
      <c r="N113" s="13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13"/>
      <c r="AA113" s="24"/>
      <c r="AB113" s="24"/>
      <c r="AC113" s="24"/>
      <c r="AD113" s="24"/>
      <c r="AE113" s="24"/>
      <c r="AF113" s="13"/>
      <c r="AG113" s="24"/>
      <c r="AH113" s="13"/>
      <c r="AI113" s="88"/>
      <c r="AJ113" s="90"/>
      <c r="AK113" s="88"/>
      <c r="AL113" s="87"/>
      <c r="AM113" s="88"/>
      <c r="AN113" s="88"/>
      <c r="AO113" s="88"/>
      <c r="AP113" s="88"/>
      <c r="AQ113" s="88"/>
      <c r="AR113" s="88"/>
      <c r="AS113" s="88"/>
      <c r="AT113" s="88"/>
      <c r="AU113" s="88"/>
      <c r="AV113" s="88"/>
    </row>
    <row r="114" spans="1:48">
      <c r="A114" s="2"/>
      <c r="B114" s="101" t="s">
        <v>78</v>
      </c>
      <c r="C114" s="101" t="s">
        <v>236</v>
      </c>
      <c r="D114" s="102" t="s">
        <v>235</v>
      </c>
      <c r="E114" s="56"/>
      <c r="F114" s="54">
        <f t="shared" si="8"/>
        <v>0</v>
      </c>
      <c r="G114" s="55" t="e">
        <f t="shared" si="9"/>
        <v>#DIV/0!</v>
      </c>
      <c r="H114" s="56"/>
      <c r="I114" s="56"/>
      <c r="J114" s="56"/>
      <c r="K114" s="56"/>
      <c r="L114" s="56"/>
      <c r="M114" s="56"/>
      <c r="N114" s="57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7"/>
      <c r="AA114" s="56"/>
      <c r="AB114" s="56"/>
      <c r="AC114" s="56"/>
      <c r="AD114" s="56"/>
      <c r="AE114" s="56"/>
      <c r="AF114" s="57"/>
      <c r="AG114" s="56"/>
      <c r="AH114" s="57"/>
      <c r="AI114" s="88"/>
      <c r="AJ114" s="90"/>
      <c r="AK114" s="88"/>
      <c r="AL114" s="88"/>
      <c r="AM114" s="88"/>
      <c r="AN114" s="88"/>
      <c r="AO114" s="88"/>
      <c r="AP114" s="88"/>
      <c r="AQ114" s="88"/>
      <c r="AR114" s="88"/>
      <c r="AS114" s="88"/>
      <c r="AT114" s="88"/>
      <c r="AU114" s="88"/>
      <c r="AV114" s="88"/>
    </row>
    <row r="115" spans="1:48">
      <c r="A115" s="2"/>
      <c r="B115" s="61" t="s">
        <v>237</v>
      </c>
      <c r="C115" s="61" t="s">
        <v>99</v>
      </c>
      <c r="D115" s="79" t="s">
        <v>164</v>
      </c>
      <c r="E115" s="9"/>
      <c r="F115" s="45">
        <f t="shared" si="8"/>
        <v>0</v>
      </c>
      <c r="G115" s="47" t="e">
        <f t="shared" si="9"/>
        <v>#DIV/0!</v>
      </c>
      <c r="H115" s="12"/>
      <c r="I115" s="12"/>
      <c r="J115" s="12"/>
      <c r="K115" s="12"/>
      <c r="L115" s="4"/>
      <c r="M115" s="4"/>
      <c r="N115" s="12"/>
      <c r="O115" s="4"/>
      <c r="P115" s="4"/>
      <c r="Q115" s="4"/>
      <c r="R115" s="12"/>
      <c r="S115" s="4"/>
      <c r="T115" s="4"/>
      <c r="U115" s="4"/>
      <c r="V115" s="4"/>
      <c r="W115" s="4"/>
      <c r="X115" s="12"/>
      <c r="Y115" s="4"/>
      <c r="Z115" s="12"/>
      <c r="AA115" s="4"/>
      <c r="AB115" s="4"/>
      <c r="AC115" s="4"/>
      <c r="AD115" s="4"/>
      <c r="AE115" s="4"/>
      <c r="AF115" s="12"/>
      <c r="AG115" s="4"/>
      <c r="AH115" s="12"/>
      <c r="AI115" s="4"/>
      <c r="AJ115" s="12"/>
      <c r="AK115" s="4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</row>
    <row r="116" spans="1:48">
      <c r="A116" s="2"/>
      <c r="B116" s="61" t="s">
        <v>175</v>
      </c>
      <c r="C116" s="61" t="s">
        <v>176</v>
      </c>
      <c r="D116" s="79" t="s">
        <v>93</v>
      </c>
      <c r="E116" s="24"/>
      <c r="F116" s="45">
        <f t="shared" si="8"/>
        <v>0</v>
      </c>
      <c r="G116" s="47" t="e">
        <f t="shared" si="9"/>
        <v>#DIV/0!</v>
      </c>
      <c r="H116" s="12"/>
      <c r="I116" s="12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6"/>
      <c r="AD116" s="5"/>
      <c r="AE116" s="6"/>
      <c r="AF116" s="5"/>
      <c r="AG116" s="6"/>
      <c r="AH116" s="5"/>
      <c r="AI116" s="6"/>
      <c r="AJ116" s="5"/>
      <c r="AK116" s="6"/>
      <c r="AL116" s="87"/>
      <c r="AM116" s="88"/>
      <c r="AN116" s="88"/>
      <c r="AO116" s="88"/>
      <c r="AP116" s="88"/>
      <c r="AQ116" s="88"/>
      <c r="AR116" s="88"/>
      <c r="AS116" s="88"/>
      <c r="AT116" s="88"/>
      <c r="AU116" s="88"/>
      <c r="AV116" s="88"/>
    </row>
    <row r="117" spans="1:48">
      <c r="A117" s="2">
        <v>113</v>
      </c>
      <c r="B117" s="1"/>
      <c r="C117" s="1"/>
      <c r="D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1:48">
      <c r="A118" s="2">
        <v>114</v>
      </c>
      <c r="B118" s="1"/>
      <c r="C118" s="1"/>
      <c r="D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1:48">
      <c r="A119" s="2">
        <v>115</v>
      </c>
      <c r="B119" s="1"/>
      <c r="C119" s="1"/>
      <c r="D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1:48">
      <c r="A120" s="2">
        <v>116</v>
      </c>
      <c r="B120" s="1"/>
      <c r="C120" s="1"/>
      <c r="D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1:48">
      <c r="A121" s="2">
        <v>117</v>
      </c>
      <c r="B121" s="1"/>
      <c r="C121" s="1"/>
      <c r="D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1:48">
      <c r="A122" s="2">
        <v>118</v>
      </c>
      <c r="B122" s="1"/>
      <c r="C122" s="1"/>
      <c r="D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1:48">
      <c r="A123" s="2">
        <v>119</v>
      </c>
      <c r="B123" s="1"/>
      <c r="C123" s="1"/>
      <c r="D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1:48">
      <c r="A124" s="2">
        <v>120</v>
      </c>
      <c r="B124" s="1"/>
      <c r="C124" s="1"/>
      <c r="D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>
      <c r="A125" s="2">
        <v>121</v>
      </c>
      <c r="B125" s="1"/>
      <c r="C125" s="1"/>
      <c r="D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>
      <c r="A126" s="2">
        <v>122</v>
      </c>
      <c r="B126" s="1"/>
      <c r="C126" s="1"/>
      <c r="D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>
      <c r="A127" s="2">
        <v>123</v>
      </c>
      <c r="B127" s="1"/>
      <c r="C127" s="1"/>
      <c r="D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>
      <c r="A128" s="2">
        <v>124</v>
      </c>
      <c r="B128" s="1"/>
      <c r="C128" s="1"/>
      <c r="D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1:48">
      <c r="A129" s="2">
        <v>125</v>
      </c>
      <c r="B129" s="1"/>
      <c r="C129" s="1"/>
      <c r="D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>
      <c r="A130" s="2">
        <v>126</v>
      </c>
      <c r="B130" s="1"/>
      <c r="C130" s="1"/>
      <c r="D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>
      <c r="A131" s="2">
        <v>127</v>
      </c>
      <c r="B131" s="1"/>
      <c r="C131" s="1"/>
      <c r="D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>
      <c r="A132" s="2">
        <v>128</v>
      </c>
      <c r="B132" s="1"/>
      <c r="C132" s="1"/>
      <c r="D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>
      <c r="A133" s="2">
        <v>129</v>
      </c>
      <c r="B133" s="1"/>
      <c r="C133" s="1"/>
      <c r="D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>
      <c r="A134" s="2">
        <v>130</v>
      </c>
      <c r="B134" s="1"/>
      <c r="C134" s="1"/>
      <c r="D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>
      <c r="A135" s="2">
        <v>131</v>
      </c>
      <c r="B135" s="1"/>
      <c r="C135" s="1"/>
      <c r="D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>
      <c r="A136" s="2">
        <v>132</v>
      </c>
      <c r="B136" s="1"/>
      <c r="C136" s="1"/>
      <c r="D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>
      <c r="A137" s="2">
        <v>133</v>
      </c>
      <c r="B137" s="1"/>
      <c r="C137" s="1"/>
      <c r="D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>
      <c r="A138" s="2">
        <v>134</v>
      </c>
      <c r="B138" s="1"/>
      <c r="C138" s="1"/>
      <c r="D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>
      <c r="A139" s="2">
        <v>135</v>
      </c>
      <c r="B139" s="1"/>
      <c r="C139" s="1"/>
      <c r="D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>
      <c r="A140" s="2">
        <v>136</v>
      </c>
      <c r="B140" s="1"/>
      <c r="C140" s="1"/>
      <c r="D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>
      <c r="A141" s="2">
        <v>137</v>
      </c>
      <c r="B141" s="1"/>
      <c r="C141" s="1"/>
      <c r="D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>
      <c r="A142" s="2">
        <v>138</v>
      </c>
      <c r="B142" s="1"/>
      <c r="C142" s="1"/>
      <c r="D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>
      <c r="A143" s="2">
        <v>139</v>
      </c>
      <c r="B143" s="1"/>
      <c r="C143" s="1"/>
      <c r="D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>
      <c r="A144" s="2">
        <v>140</v>
      </c>
      <c r="B144" s="1"/>
      <c r="C144" s="1"/>
      <c r="D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>
      <c r="A145" s="2">
        <v>141</v>
      </c>
      <c r="B145" s="1"/>
      <c r="C145" s="1"/>
      <c r="D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>
      <c r="A146" s="2">
        <v>142</v>
      </c>
      <c r="B146" s="1"/>
      <c r="C146" s="1"/>
      <c r="D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1:48">
      <c r="A147" s="2">
        <v>143</v>
      </c>
      <c r="B147" s="1"/>
      <c r="C147" s="1"/>
      <c r="D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1:48">
      <c r="A148" s="2">
        <v>144</v>
      </c>
      <c r="B148" s="1"/>
      <c r="C148" s="1"/>
      <c r="D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</sheetData>
  <sortState ref="A2:AV147">
    <sortCondition descending="1" ref="F2:F147"/>
  </sortState>
  <mergeCells count="4">
    <mergeCell ref="A1:G1"/>
    <mergeCell ref="H1:O1"/>
    <mergeCell ref="X1:AE1"/>
    <mergeCell ref="AF1:AM1"/>
  </mergeCells>
  <phoneticPr fontId="8" type="noConversion"/>
  <pageMargins left="0.75" right="0.75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8"/>
  <sheetViews>
    <sheetView workbookViewId="0">
      <selection activeCell="AH29" sqref="AH29"/>
    </sheetView>
  </sheetViews>
  <sheetFormatPr baseColWidth="10" defaultRowHeight="18" x14ac:dyDescent="0"/>
  <cols>
    <col min="1" max="1" width="4.6640625" style="28" bestFit="1" customWidth="1"/>
    <col min="2" max="2" width="5.6640625" style="50" customWidth="1"/>
    <col min="3" max="3" width="3.6640625" style="50" customWidth="1"/>
    <col min="4" max="5" width="3.1640625" style="28" customWidth="1"/>
    <col min="6" max="6" width="9.83203125" style="28" bestFit="1" customWidth="1"/>
    <col min="7" max="7" width="7.33203125" style="28" customWidth="1"/>
    <col min="8" max="8" width="5.33203125" style="28" customWidth="1"/>
    <col min="9" max="9" width="6" style="28" customWidth="1"/>
    <col min="10" max="10" width="5.33203125" style="28" customWidth="1"/>
    <col min="11" max="11" width="6" style="28" customWidth="1"/>
    <col min="12" max="12" width="7" style="28" customWidth="1"/>
    <col min="13" max="13" width="6" style="28" customWidth="1"/>
    <col min="14" max="14" width="5.33203125" style="67" customWidth="1"/>
    <col min="15" max="15" width="6" style="28" customWidth="1"/>
    <col min="16" max="16" width="7" style="28" customWidth="1"/>
    <col min="17" max="17" width="6" style="28" customWidth="1"/>
    <col min="18" max="18" width="5.33203125" style="28" customWidth="1"/>
    <col min="19" max="19" width="6" style="28" customWidth="1"/>
    <col min="20" max="20" width="7" style="28" customWidth="1"/>
    <col min="21" max="21" width="6" style="28" customWidth="1"/>
    <col min="22" max="22" width="5.33203125" style="28" customWidth="1"/>
    <col min="23" max="23" width="5.6640625" style="28" customWidth="1"/>
    <col min="24" max="24" width="5.33203125" style="28" customWidth="1"/>
    <col min="25" max="25" width="6.1640625" style="28" customWidth="1"/>
    <col min="26" max="26" width="5.33203125" style="28" customWidth="1"/>
    <col min="27" max="27" width="6.1640625" style="28" customWidth="1"/>
    <col min="28" max="28" width="7" style="28" customWidth="1"/>
    <col min="29" max="29" width="6.1640625" style="28" customWidth="1"/>
    <col min="30" max="30" width="5.83203125" style="28" customWidth="1"/>
    <col min="31" max="31" width="6" style="28" bestFit="1" customWidth="1"/>
    <col min="32" max="32" width="5.33203125" style="28" bestFit="1" customWidth="1"/>
    <col min="33" max="33" width="6" style="28" customWidth="1"/>
    <col min="34" max="34" width="5.33203125" style="28" bestFit="1" customWidth="1"/>
    <col min="35" max="35" width="6" style="28" bestFit="1" customWidth="1"/>
    <col min="36" max="36" width="5.33203125" style="28" bestFit="1" customWidth="1"/>
    <col min="37" max="37" width="6" style="28" bestFit="1" customWidth="1"/>
    <col min="38" max="38" width="4.6640625" style="28" customWidth="1"/>
    <col min="39" max="39" width="6" style="28" customWidth="1"/>
    <col min="40" max="48" width="10.83203125" style="28"/>
    <col min="49" max="16384" width="10.83203125" style="1"/>
  </cols>
  <sheetData>
    <row r="1" spans="1:48">
      <c r="A1" s="137" t="s">
        <v>238</v>
      </c>
      <c r="B1" s="137"/>
      <c r="C1" s="137"/>
      <c r="D1" s="137"/>
      <c r="E1" s="137"/>
      <c r="F1" s="137"/>
      <c r="G1" s="137"/>
      <c r="H1" s="138" t="s">
        <v>0</v>
      </c>
      <c r="I1" s="139"/>
      <c r="J1" s="139"/>
      <c r="K1" s="139"/>
      <c r="L1" s="139"/>
      <c r="M1" s="139"/>
      <c r="N1" s="139"/>
      <c r="O1" s="140"/>
      <c r="P1" s="110" t="s">
        <v>1</v>
      </c>
      <c r="Q1" s="111"/>
      <c r="R1" s="111"/>
      <c r="S1" s="111"/>
      <c r="T1" s="111"/>
      <c r="U1" s="111"/>
      <c r="V1" s="111"/>
      <c r="W1" s="111"/>
      <c r="X1" s="143" t="s">
        <v>2</v>
      </c>
      <c r="Y1" s="143"/>
      <c r="Z1" s="143"/>
      <c r="AA1" s="143"/>
      <c r="AB1" s="143"/>
      <c r="AC1" s="143"/>
      <c r="AD1" s="143"/>
      <c r="AE1" s="143"/>
      <c r="AF1" s="136" t="s">
        <v>3</v>
      </c>
      <c r="AG1" s="136"/>
      <c r="AH1" s="136"/>
      <c r="AI1" s="136"/>
      <c r="AJ1" s="136"/>
      <c r="AK1" s="136"/>
      <c r="AL1" s="136"/>
      <c r="AM1" s="136"/>
    </row>
    <row r="2" spans="1:48">
      <c r="A2" s="59"/>
      <c r="B2" s="60" t="s">
        <v>4</v>
      </c>
      <c r="C2" s="60" t="s">
        <v>5</v>
      </c>
      <c r="D2" s="23" t="s">
        <v>6</v>
      </c>
      <c r="E2" s="23" t="s">
        <v>7</v>
      </c>
      <c r="F2" s="64" t="s">
        <v>8</v>
      </c>
      <c r="G2" s="46" t="s">
        <v>9</v>
      </c>
      <c r="H2" s="43">
        <v>7</v>
      </c>
      <c r="I2" s="43" t="s">
        <v>250</v>
      </c>
      <c r="J2" s="43">
        <v>14</v>
      </c>
      <c r="K2" s="43" t="s">
        <v>250</v>
      </c>
      <c r="L2" s="44">
        <v>21</v>
      </c>
      <c r="M2" s="44" t="s">
        <v>250</v>
      </c>
      <c r="N2" s="44">
        <v>28</v>
      </c>
      <c r="O2" s="44" t="s">
        <v>250</v>
      </c>
      <c r="P2" s="29">
        <v>4</v>
      </c>
      <c r="Q2" s="29" t="s">
        <v>250</v>
      </c>
      <c r="R2" s="29">
        <v>11</v>
      </c>
      <c r="S2" s="29" t="s">
        <v>250</v>
      </c>
      <c r="T2" s="29">
        <v>18</v>
      </c>
      <c r="U2" s="30" t="s">
        <v>250</v>
      </c>
      <c r="V2" s="80">
        <v>25</v>
      </c>
      <c r="W2" s="81" t="s">
        <v>250</v>
      </c>
      <c r="X2" s="35">
        <v>2</v>
      </c>
      <c r="Y2" s="82"/>
      <c r="Z2" s="35">
        <v>9</v>
      </c>
      <c r="AA2" s="35"/>
      <c r="AB2" s="36">
        <v>16</v>
      </c>
      <c r="AC2" s="82"/>
      <c r="AD2" s="83">
        <v>23</v>
      </c>
      <c r="AE2" s="82"/>
      <c r="AF2" s="40">
        <v>6</v>
      </c>
      <c r="AG2" s="41"/>
      <c r="AH2" s="40">
        <v>13</v>
      </c>
      <c r="AI2" s="41"/>
      <c r="AJ2" s="40">
        <v>20</v>
      </c>
      <c r="AK2" s="41"/>
      <c r="AL2" s="40">
        <v>27</v>
      </c>
      <c r="AM2" s="84"/>
    </row>
    <row r="3" spans="1:48" s="8" customFormat="1">
      <c r="A3" s="2">
        <v>1</v>
      </c>
      <c r="B3" s="61" t="s">
        <v>25</v>
      </c>
      <c r="C3" s="61" t="s">
        <v>26</v>
      </c>
      <c r="D3" s="79" t="s">
        <v>16</v>
      </c>
      <c r="E3" s="9">
        <v>10</v>
      </c>
      <c r="F3" s="45">
        <f>SUM(H3:AM3)-(0+0)</f>
        <v>605.54999999999995</v>
      </c>
      <c r="G3" s="47">
        <f t="shared" ref="G3:G34" si="0">F3/E3</f>
        <v>60.554999999999993</v>
      </c>
      <c r="H3" s="5">
        <v>55.99</v>
      </c>
      <c r="I3" s="106" t="s">
        <v>27</v>
      </c>
      <c r="J3" s="5">
        <v>61.93</v>
      </c>
      <c r="K3" s="5" t="s">
        <v>13</v>
      </c>
      <c r="L3" s="5">
        <v>61.93</v>
      </c>
      <c r="M3" s="106" t="s">
        <v>27</v>
      </c>
      <c r="N3" s="5">
        <v>63.54</v>
      </c>
      <c r="O3" s="5" t="s">
        <v>21</v>
      </c>
      <c r="P3" s="12">
        <v>77.27</v>
      </c>
      <c r="Q3" s="24" t="s">
        <v>13</v>
      </c>
      <c r="R3" s="5">
        <v>59.09</v>
      </c>
      <c r="S3" s="5" t="s">
        <v>12</v>
      </c>
      <c r="T3" s="5">
        <v>54.96</v>
      </c>
      <c r="U3" s="5" t="s">
        <v>21</v>
      </c>
      <c r="V3" s="5">
        <v>65.63</v>
      </c>
      <c r="W3" s="106" t="s">
        <v>27</v>
      </c>
      <c r="X3" s="5">
        <v>44.79</v>
      </c>
      <c r="Y3" s="5" t="s">
        <v>76</v>
      </c>
      <c r="Z3" s="5">
        <v>60.42</v>
      </c>
      <c r="AA3" s="5" t="s">
        <v>12</v>
      </c>
      <c r="AB3" s="5"/>
      <c r="AC3" s="6"/>
      <c r="AD3" s="5"/>
      <c r="AE3" s="6"/>
      <c r="AF3" s="5"/>
      <c r="AG3" s="6"/>
      <c r="AH3" s="5"/>
      <c r="AI3" s="6"/>
      <c r="AJ3" s="5"/>
      <c r="AK3" s="6"/>
      <c r="AL3" s="85"/>
      <c r="AM3" s="24"/>
      <c r="AN3" s="24"/>
      <c r="AO3" s="24"/>
      <c r="AP3" s="24"/>
      <c r="AQ3" s="24"/>
      <c r="AR3" s="24"/>
      <c r="AS3" s="24"/>
      <c r="AT3" s="24"/>
      <c r="AU3" s="24"/>
      <c r="AV3" s="24"/>
    </row>
    <row r="4" spans="1:48" s="8" customFormat="1">
      <c r="A4" s="2">
        <v>2</v>
      </c>
      <c r="B4" s="61" t="s">
        <v>46</v>
      </c>
      <c r="C4" s="61" t="s">
        <v>47</v>
      </c>
      <c r="D4" s="79" t="s">
        <v>44</v>
      </c>
      <c r="E4" s="9">
        <v>10</v>
      </c>
      <c r="F4" s="45">
        <f>SUM(H4:AM4)-(0+0)</f>
        <v>530.73</v>
      </c>
      <c r="G4" s="47">
        <f t="shared" si="0"/>
        <v>53.073</v>
      </c>
      <c r="H4" s="5">
        <v>51.3</v>
      </c>
      <c r="I4" s="5" t="s">
        <v>42</v>
      </c>
      <c r="J4" s="5">
        <v>62.5</v>
      </c>
      <c r="K4" s="5" t="s">
        <v>34</v>
      </c>
      <c r="L4" s="5">
        <v>48.86</v>
      </c>
      <c r="M4" s="5" t="s">
        <v>41</v>
      </c>
      <c r="N4" s="13">
        <v>49.09</v>
      </c>
      <c r="O4" s="24" t="s">
        <v>42</v>
      </c>
      <c r="P4" s="5">
        <v>50.32</v>
      </c>
      <c r="Q4" s="5" t="s">
        <v>180</v>
      </c>
      <c r="R4" s="5">
        <v>54.29</v>
      </c>
      <c r="S4" s="5" t="s">
        <v>43</v>
      </c>
      <c r="T4" s="5">
        <v>51.86</v>
      </c>
      <c r="U4" s="5" t="s">
        <v>41</v>
      </c>
      <c r="V4" s="5">
        <v>60.47</v>
      </c>
      <c r="W4" s="5" t="s">
        <v>300</v>
      </c>
      <c r="X4" s="5">
        <v>62.27</v>
      </c>
      <c r="Y4" s="5" t="s">
        <v>43</v>
      </c>
      <c r="Z4" s="5">
        <v>39.770000000000003</v>
      </c>
      <c r="AA4" s="5" t="s">
        <v>48</v>
      </c>
      <c r="AB4" s="5"/>
      <c r="AC4" s="6"/>
      <c r="AD4" s="5"/>
      <c r="AE4" s="6"/>
      <c r="AF4" s="5"/>
      <c r="AG4" s="6"/>
      <c r="AH4" s="5"/>
      <c r="AI4" s="6"/>
      <c r="AJ4" s="5"/>
      <c r="AK4" s="6"/>
      <c r="AL4" s="85"/>
      <c r="AM4" s="24"/>
      <c r="AN4" s="24"/>
      <c r="AO4" s="24"/>
      <c r="AP4" s="24"/>
      <c r="AQ4" s="24"/>
      <c r="AR4" s="24"/>
      <c r="AS4" s="24"/>
      <c r="AT4" s="24"/>
      <c r="AU4" s="24"/>
      <c r="AV4" s="24"/>
    </row>
    <row r="5" spans="1:48" s="8" customFormat="1">
      <c r="A5" s="2">
        <v>3</v>
      </c>
      <c r="B5" s="61" t="s">
        <v>28</v>
      </c>
      <c r="C5" s="61" t="s">
        <v>29</v>
      </c>
      <c r="D5" s="79" t="s">
        <v>30</v>
      </c>
      <c r="E5" s="24">
        <v>9</v>
      </c>
      <c r="F5" s="45">
        <f>SUM(H5:AM5)-(0+0)</f>
        <v>518.69999999999993</v>
      </c>
      <c r="G5" s="47">
        <f t="shared" si="0"/>
        <v>57.633333333333326</v>
      </c>
      <c r="H5" s="5"/>
      <c r="I5" s="5"/>
      <c r="J5" s="5">
        <v>58.24</v>
      </c>
      <c r="K5" s="106" t="s">
        <v>31</v>
      </c>
      <c r="L5" s="5">
        <v>63.8</v>
      </c>
      <c r="M5" s="106" t="s">
        <v>31</v>
      </c>
      <c r="N5" s="5">
        <v>67.08</v>
      </c>
      <c r="O5" s="5" t="s">
        <v>34</v>
      </c>
      <c r="P5" s="5">
        <v>41.88</v>
      </c>
      <c r="Q5" s="106" t="s">
        <v>31</v>
      </c>
      <c r="R5" s="5">
        <v>57.32</v>
      </c>
      <c r="S5" s="5" t="s">
        <v>38</v>
      </c>
      <c r="T5" s="5">
        <v>63.07</v>
      </c>
      <c r="U5" s="5" t="s">
        <v>32</v>
      </c>
      <c r="V5" s="5">
        <v>58.75</v>
      </c>
      <c r="W5" s="5" t="s">
        <v>12</v>
      </c>
      <c r="X5" s="5">
        <v>53.64</v>
      </c>
      <c r="Y5" s="5" t="s">
        <v>32</v>
      </c>
      <c r="Z5" s="5">
        <v>54.92</v>
      </c>
      <c r="AA5" s="5" t="s">
        <v>23</v>
      </c>
      <c r="AB5" s="5"/>
      <c r="AC5" s="6"/>
      <c r="AD5" s="5"/>
      <c r="AE5" s="6"/>
      <c r="AF5" s="5"/>
      <c r="AG5" s="6"/>
      <c r="AH5" s="5"/>
      <c r="AI5" s="6"/>
      <c r="AJ5" s="5"/>
      <c r="AK5" s="6"/>
      <c r="AL5" s="85"/>
      <c r="AM5" s="24"/>
      <c r="AN5" s="24"/>
      <c r="AO5" s="24"/>
      <c r="AP5" s="24"/>
      <c r="AQ5" s="24"/>
      <c r="AR5" s="24"/>
      <c r="AS5" s="24"/>
      <c r="AT5" s="24"/>
      <c r="AU5" s="24"/>
      <c r="AV5" s="24"/>
    </row>
    <row r="6" spans="1:48" s="8" customFormat="1">
      <c r="A6" s="2">
        <v>4</v>
      </c>
      <c r="B6" s="61" t="s">
        <v>19</v>
      </c>
      <c r="C6" s="61" t="s">
        <v>20</v>
      </c>
      <c r="D6" s="79" t="s">
        <v>13</v>
      </c>
      <c r="E6" s="9">
        <v>8</v>
      </c>
      <c r="F6" s="45">
        <f>SUM(H6:AM6)-(0+0)</f>
        <v>517.34999999999991</v>
      </c>
      <c r="G6" s="47">
        <f t="shared" si="0"/>
        <v>64.668749999999989</v>
      </c>
      <c r="H6" s="5">
        <v>60.42</v>
      </c>
      <c r="I6" s="5" t="s">
        <v>21</v>
      </c>
      <c r="J6" s="5">
        <v>61.93</v>
      </c>
      <c r="K6" s="5" t="s">
        <v>16</v>
      </c>
      <c r="L6" s="5">
        <v>56.53</v>
      </c>
      <c r="M6" s="5" t="s">
        <v>12</v>
      </c>
      <c r="N6" s="5" t="s">
        <v>253</v>
      </c>
      <c r="O6" s="5"/>
      <c r="P6" s="5">
        <v>77.27</v>
      </c>
      <c r="Q6" s="5" t="s">
        <v>16</v>
      </c>
      <c r="R6" s="5">
        <v>62.04</v>
      </c>
      <c r="S6" s="5" t="s">
        <v>22</v>
      </c>
      <c r="T6" s="5" t="s">
        <v>253</v>
      </c>
      <c r="U6" s="5"/>
      <c r="V6" s="5">
        <v>60.83</v>
      </c>
      <c r="W6" s="5" t="s">
        <v>21</v>
      </c>
      <c r="X6" s="5">
        <v>69.77</v>
      </c>
      <c r="Y6" s="5" t="s">
        <v>21</v>
      </c>
      <c r="Z6" s="5">
        <v>68.56</v>
      </c>
      <c r="AA6" s="5" t="s">
        <v>22</v>
      </c>
      <c r="AB6" s="5"/>
      <c r="AC6" s="6"/>
      <c r="AD6" s="5"/>
      <c r="AE6" s="6"/>
      <c r="AF6" s="24"/>
      <c r="AG6" s="24"/>
      <c r="AH6" s="5"/>
      <c r="AI6" s="6"/>
      <c r="AJ6" s="5"/>
      <c r="AK6" s="6"/>
      <c r="AL6" s="85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48" s="8" customFormat="1">
      <c r="A7" s="2">
        <v>5</v>
      </c>
      <c r="B7" s="61" t="s">
        <v>39</v>
      </c>
      <c r="C7" s="61" t="s">
        <v>40</v>
      </c>
      <c r="D7" s="79" t="s">
        <v>41</v>
      </c>
      <c r="E7" s="24">
        <v>9</v>
      </c>
      <c r="F7" s="45">
        <f>SUM(H7:AM7)-(0+0)</f>
        <v>475.61</v>
      </c>
      <c r="G7" s="47">
        <f t="shared" si="0"/>
        <v>52.845555555555556</v>
      </c>
      <c r="H7" s="5">
        <v>51.82</v>
      </c>
      <c r="I7" s="5" t="s">
        <v>43</v>
      </c>
      <c r="J7" s="5">
        <v>44.27</v>
      </c>
      <c r="K7" s="5" t="s">
        <v>42</v>
      </c>
      <c r="L7" s="5">
        <v>48.86</v>
      </c>
      <c r="M7" s="5" t="s">
        <v>44</v>
      </c>
      <c r="N7" s="5">
        <v>52.95</v>
      </c>
      <c r="O7" s="5" t="s">
        <v>45</v>
      </c>
      <c r="P7" s="5">
        <v>51.62</v>
      </c>
      <c r="Q7" s="5" t="s">
        <v>55</v>
      </c>
      <c r="R7" s="5" t="s">
        <v>253</v>
      </c>
      <c r="S7" s="5"/>
      <c r="T7" s="5">
        <v>51.86</v>
      </c>
      <c r="U7" s="5" t="s">
        <v>44</v>
      </c>
      <c r="V7" s="5">
        <v>50.63</v>
      </c>
      <c r="W7" s="5" t="s">
        <v>43</v>
      </c>
      <c r="X7" s="5">
        <v>57.5</v>
      </c>
      <c r="Y7" s="5" t="s">
        <v>42</v>
      </c>
      <c r="Z7" s="5">
        <v>66.099999999999994</v>
      </c>
      <c r="AA7" s="5" t="s">
        <v>45</v>
      </c>
      <c r="AB7" s="5"/>
      <c r="AC7" s="6"/>
      <c r="AD7" s="5"/>
      <c r="AE7" s="6"/>
      <c r="AF7" s="5"/>
      <c r="AG7" s="6"/>
      <c r="AH7" s="5"/>
      <c r="AI7" s="6"/>
      <c r="AJ7" s="5"/>
      <c r="AK7" s="6"/>
      <c r="AL7" s="85"/>
      <c r="AM7" s="24"/>
      <c r="AN7" s="24"/>
      <c r="AO7" s="24"/>
      <c r="AP7" s="24"/>
      <c r="AQ7" s="24"/>
      <c r="AR7" s="24"/>
      <c r="AS7" s="24"/>
      <c r="AT7" s="24"/>
      <c r="AU7" s="24"/>
      <c r="AV7" s="24"/>
    </row>
    <row r="8" spans="1:48" s="8" customFormat="1">
      <c r="A8" s="2">
        <v>6</v>
      </c>
      <c r="B8" s="61" t="s">
        <v>134</v>
      </c>
      <c r="C8" s="61" t="s">
        <v>135</v>
      </c>
      <c r="D8" s="79" t="s">
        <v>45</v>
      </c>
      <c r="E8" s="24">
        <v>8</v>
      </c>
      <c r="F8" s="45">
        <f>SUM(H8:AM8)-(V8+0)</f>
        <v>473.74</v>
      </c>
      <c r="G8" s="47">
        <f t="shared" si="0"/>
        <v>59.217500000000001</v>
      </c>
      <c r="H8" s="5"/>
      <c r="I8" s="5"/>
      <c r="J8" s="5">
        <v>59.38</v>
      </c>
      <c r="K8" s="5" t="s">
        <v>33</v>
      </c>
      <c r="L8" s="5">
        <v>57.95</v>
      </c>
      <c r="M8" s="5" t="s">
        <v>33</v>
      </c>
      <c r="N8" s="5">
        <v>52.95</v>
      </c>
      <c r="O8" s="5" t="s">
        <v>41</v>
      </c>
      <c r="P8" s="5">
        <v>63.64</v>
      </c>
      <c r="Q8" s="5" t="s">
        <v>43</v>
      </c>
      <c r="R8" s="5">
        <v>52.02</v>
      </c>
      <c r="S8" s="106" t="s">
        <v>136</v>
      </c>
      <c r="T8" s="5">
        <v>71.489999999999995</v>
      </c>
      <c r="U8" s="106" t="s">
        <v>136</v>
      </c>
      <c r="V8" s="74">
        <v>48.75</v>
      </c>
      <c r="W8" s="74" t="s">
        <v>136</v>
      </c>
      <c r="X8" s="5">
        <v>50.21</v>
      </c>
      <c r="Y8" s="106" t="s">
        <v>136</v>
      </c>
      <c r="Z8" s="5">
        <v>66.099999999999994</v>
      </c>
      <c r="AA8" s="5" t="s">
        <v>41</v>
      </c>
      <c r="AB8" s="5"/>
      <c r="AC8" s="6"/>
      <c r="AD8" s="5"/>
      <c r="AE8" s="6"/>
      <c r="AF8" s="5"/>
      <c r="AG8" s="6"/>
      <c r="AH8" s="5"/>
      <c r="AI8" s="6"/>
      <c r="AJ8" s="5"/>
      <c r="AK8" s="6"/>
      <c r="AL8" s="85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spans="1:48" s="8" customFormat="1">
      <c r="A9" s="2">
        <v>7</v>
      </c>
      <c r="B9" s="61" t="s">
        <v>140</v>
      </c>
      <c r="C9" s="61" t="s">
        <v>141</v>
      </c>
      <c r="D9" s="79" t="s">
        <v>43</v>
      </c>
      <c r="E9" s="9">
        <v>8</v>
      </c>
      <c r="F9" s="45">
        <f>SUM(H9:AM9)-(0+0)</f>
        <v>449.6</v>
      </c>
      <c r="G9" s="47">
        <f t="shared" si="0"/>
        <v>56.2</v>
      </c>
      <c r="H9" s="5">
        <v>51.82</v>
      </c>
      <c r="I9" s="5" t="s">
        <v>41</v>
      </c>
      <c r="J9" s="5"/>
      <c r="K9" s="5"/>
      <c r="L9" s="5">
        <v>55.97</v>
      </c>
      <c r="M9" s="5" t="s">
        <v>42</v>
      </c>
      <c r="N9" s="5">
        <v>62.5</v>
      </c>
      <c r="O9" s="5" t="s">
        <v>254</v>
      </c>
      <c r="P9" s="13">
        <v>63.64</v>
      </c>
      <c r="Q9" s="24" t="s">
        <v>45</v>
      </c>
      <c r="R9" s="13">
        <v>54.29</v>
      </c>
      <c r="S9" s="24" t="s">
        <v>44</v>
      </c>
      <c r="T9" s="13">
        <v>48.48</v>
      </c>
      <c r="U9" s="24" t="s">
        <v>52</v>
      </c>
      <c r="V9" s="13">
        <v>50.63</v>
      </c>
      <c r="W9" s="24" t="s">
        <v>41</v>
      </c>
      <c r="X9" s="13">
        <v>62.27</v>
      </c>
      <c r="Y9" s="24" t="s">
        <v>44</v>
      </c>
      <c r="Z9" s="24" t="s">
        <v>253</v>
      </c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86"/>
      <c r="AM9" s="24"/>
      <c r="AN9" s="24"/>
      <c r="AO9" s="24"/>
      <c r="AP9" s="24"/>
      <c r="AQ9" s="24"/>
      <c r="AR9" s="24"/>
      <c r="AS9" s="24"/>
      <c r="AT9" s="24"/>
      <c r="AU9" s="24"/>
      <c r="AV9" s="24"/>
    </row>
    <row r="10" spans="1:48" s="8" customFormat="1">
      <c r="A10" s="2">
        <v>8</v>
      </c>
      <c r="B10" s="61" t="s">
        <v>62</v>
      </c>
      <c r="C10" s="61" t="s">
        <v>63</v>
      </c>
      <c r="D10" s="79" t="s">
        <v>58</v>
      </c>
      <c r="E10" s="9">
        <v>10</v>
      </c>
      <c r="F10" s="45">
        <f>SUM(H10:AM10)-(0+0)</f>
        <v>434.44</v>
      </c>
      <c r="G10" s="47">
        <f t="shared" si="0"/>
        <v>43.444000000000003</v>
      </c>
      <c r="H10" s="5">
        <v>58.07</v>
      </c>
      <c r="I10" s="106" t="s">
        <v>88</v>
      </c>
      <c r="J10" s="5">
        <v>36.36</v>
      </c>
      <c r="K10" s="106" t="s">
        <v>88</v>
      </c>
      <c r="L10" s="5">
        <v>46.59</v>
      </c>
      <c r="M10" s="106" t="s">
        <v>88</v>
      </c>
      <c r="N10" s="5">
        <v>42.92</v>
      </c>
      <c r="O10" s="106" t="s">
        <v>57</v>
      </c>
      <c r="P10" s="5">
        <v>38.31</v>
      </c>
      <c r="Q10" s="106" t="s">
        <v>57</v>
      </c>
      <c r="R10" s="5">
        <v>39.81</v>
      </c>
      <c r="S10" s="106" t="s">
        <v>57</v>
      </c>
      <c r="T10" s="5">
        <v>47.73</v>
      </c>
      <c r="U10" s="106" t="s">
        <v>60</v>
      </c>
      <c r="V10" s="5">
        <v>38.96</v>
      </c>
      <c r="W10" s="106" t="s">
        <v>60</v>
      </c>
      <c r="X10" s="5">
        <v>43.64</v>
      </c>
      <c r="Y10" s="106" t="s">
        <v>60</v>
      </c>
      <c r="Z10" s="5">
        <v>42.05</v>
      </c>
      <c r="AA10" s="5" t="s">
        <v>55</v>
      </c>
      <c r="AB10" s="5"/>
      <c r="AC10" s="10"/>
      <c r="AD10" s="5"/>
      <c r="AE10" s="10"/>
      <c r="AF10" s="5"/>
      <c r="AG10" s="10"/>
      <c r="AH10" s="5"/>
      <c r="AI10" s="10"/>
      <c r="AJ10" s="5"/>
      <c r="AK10" s="6"/>
      <c r="AL10" s="85"/>
      <c r="AM10" s="24"/>
      <c r="AN10" s="24"/>
      <c r="AO10" s="24"/>
      <c r="AP10" s="24"/>
      <c r="AQ10" s="24"/>
      <c r="AR10" s="24"/>
      <c r="AS10" s="24"/>
      <c r="AT10" s="24"/>
      <c r="AU10" s="24"/>
      <c r="AV10" s="24"/>
    </row>
    <row r="11" spans="1:48" s="8" customFormat="1">
      <c r="A11" s="2">
        <v>9</v>
      </c>
      <c r="B11" s="61" t="s">
        <v>53</v>
      </c>
      <c r="C11" s="61" t="s">
        <v>54</v>
      </c>
      <c r="D11" s="79" t="s">
        <v>55</v>
      </c>
      <c r="E11" s="9">
        <v>9</v>
      </c>
      <c r="F11" s="45">
        <f>SUM(H11:AM11)-(N11+0)</f>
        <v>432.14000000000004</v>
      </c>
      <c r="G11" s="47">
        <f t="shared" si="0"/>
        <v>48.015555555555558</v>
      </c>
      <c r="H11" s="48">
        <v>52.6</v>
      </c>
      <c r="I11" s="5" t="s">
        <v>51</v>
      </c>
      <c r="J11" s="5">
        <v>42.61</v>
      </c>
      <c r="K11" s="5" t="s">
        <v>56</v>
      </c>
      <c r="L11" s="5">
        <v>45.45</v>
      </c>
      <c r="M11" s="5" t="s">
        <v>51</v>
      </c>
      <c r="N11" s="74">
        <v>40</v>
      </c>
      <c r="O11" s="74" t="s">
        <v>51</v>
      </c>
      <c r="P11" s="13">
        <v>51.62</v>
      </c>
      <c r="Q11" s="24" t="s">
        <v>41</v>
      </c>
      <c r="R11" s="13">
        <v>56.31</v>
      </c>
      <c r="S11" s="24" t="s">
        <v>51</v>
      </c>
      <c r="T11" s="13">
        <v>35.33</v>
      </c>
      <c r="U11" s="24" t="s">
        <v>248</v>
      </c>
      <c r="V11" s="13">
        <v>47.08</v>
      </c>
      <c r="W11" s="24" t="s">
        <v>56</v>
      </c>
      <c r="X11" s="13">
        <v>59.09</v>
      </c>
      <c r="Y11" s="24" t="s">
        <v>48</v>
      </c>
      <c r="Z11" s="13">
        <v>42.05</v>
      </c>
      <c r="AA11" s="24" t="s">
        <v>58</v>
      </c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86"/>
      <c r="AM11" s="24"/>
      <c r="AN11" s="24"/>
      <c r="AO11" s="24"/>
      <c r="AP11" s="24"/>
      <c r="AQ11" s="24"/>
      <c r="AR11" s="24"/>
      <c r="AS11" s="24"/>
      <c r="AT11" s="24"/>
      <c r="AU11" s="24"/>
      <c r="AV11" s="24"/>
    </row>
    <row r="12" spans="1:48" s="8" customFormat="1">
      <c r="A12" s="2">
        <v>10</v>
      </c>
      <c r="B12" s="61" t="s">
        <v>10</v>
      </c>
      <c r="C12" s="61" t="s">
        <v>11</v>
      </c>
      <c r="D12" s="79" t="s">
        <v>12</v>
      </c>
      <c r="E12" s="9">
        <v>7</v>
      </c>
      <c r="F12" s="45">
        <f t="shared" ref="F12:F17" si="1">SUM(H12:AM12)-(0+0)</f>
        <v>409.35</v>
      </c>
      <c r="G12" s="47">
        <f t="shared" si="0"/>
        <v>58.478571428571435</v>
      </c>
      <c r="H12" s="5"/>
      <c r="I12" s="5"/>
      <c r="J12" s="5">
        <v>58.52</v>
      </c>
      <c r="K12" s="5" t="s">
        <v>15</v>
      </c>
      <c r="L12" s="5">
        <v>56.53</v>
      </c>
      <c r="M12" s="5" t="s">
        <v>13</v>
      </c>
      <c r="N12" s="5">
        <v>52.08</v>
      </c>
      <c r="O12" s="5" t="s">
        <v>31</v>
      </c>
      <c r="P12" s="5">
        <v>63.96</v>
      </c>
      <c r="Q12" s="5" t="s">
        <v>263</v>
      </c>
      <c r="R12" s="5">
        <v>59.09</v>
      </c>
      <c r="S12" s="5" t="s">
        <v>16</v>
      </c>
      <c r="T12" s="5" t="s">
        <v>253</v>
      </c>
      <c r="U12" s="5"/>
      <c r="V12" s="5">
        <v>58.75</v>
      </c>
      <c r="W12" s="5" t="s">
        <v>30</v>
      </c>
      <c r="X12" s="5" t="s">
        <v>253</v>
      </c>
      <c r="Y12" s="5"/>
      <c r="Z12" s="5">
        <v>60.42</v>
      </c>
      <c r="AA12" s="5" t="s">
        <v>16</v>
      </c>
      <c r="AB12" s="5"/>
      <c r="AC12" s="6"/>
      <c r="AD12" s="5"/>
      <c r="AE12" s="6"/>
      <c r="AF12" s="5"/>
      <c r="AG12" s="6"/>
      <c r="AH12" s="5"/>
      <c r="AI12" s="6"/>
      <c r="AJ12" s="5"/>
      <c r="AK12" s="6"/>
      <c r="AL12" s="85"/>
      <c r="AM12" s="24"/>
      <c r="AN12" s="24"/>
      <c r="AO12" s="24"/>
      <c r="AP12" s="24"/>
      <c r="AQ12" s="24"/>
      <c r="AR12" s="24"/>
      <c r="AS12" s="24"/>
      <c r="AT12" s="24"/>
      <c r="AU12" s="24"/>
      <c r="AV12" s="24"/>
    </row>
    <row r="13" spans="1:48" s="8" customFormat="1">
      <c r="A13" s="2">
        <v>11</v>
      </c>
      <c r="B13" s="61" t="s">
        <v>39</v>
      </c>
      <c r="C13" s="61" t="s">
        <v>66</v>
      </c>
      <c r="D13" s="79" t="s">
        <v>42</v>
      </c>
      <c r="E13" s="24">
        <v>9</v>
      </c>
      <c r="F13" s="45">
        <f t="shared" si="1"/>
        <v>401.14</v>
      </c>
      <c r="G13" s="47">
        <f t="shared" si="0"/>
        <v>44.571111111111108</v>
      </c>
      <c r="H13" s="13">
        <v>51.3</v>
      </c>
      <c r="I13" s="5" t="s">
        <v>44</v>
      </c>
      <c r="J13" s="5">
        <v>44.27</v>
      </c>
      <c r="K13" s="5" t="s">
        <v>41</v>
      </c>
      <c r="L13" s="5">
        <v>55.97</v>
      </c>
      <c r="M13" s="5" t="s">
        <v>43</v>
      </c>
      <c r="N13" s="5">
        <v>49.09</v>
      </c>
      <c r="O13" s="5" t="s">
        <v>44</v>
      </c>
      <c r="P13" s="5" t="s">
        <v>253</v>
      </c>
      <c r="Q13" s="5"/>
      <c r="R13" s="5" t="s">
        <v>253</v>
      </c>
      <c r="S13" s="5"/>
      <c r="T13" s="5">
        <v>53.6</v>
      </c>
      <c r="U13" s="5" t="s">
        <v>27</v>
      </c>
      <c r="V13" s="5">
        <v>43.96</v>
      </c>
      <c r="W13" s="5" t="s">
        <v>67</v>
      </c>
      <c r="X13" s="8">
        <v>57.5</v>
      </c>
      <c r="Y13" s="8" t="s">
        <v>41</v>
      </c>
      <c r="Z13" s="5">
        <v>45.45</v>
      </c>
      <c r="AA13" s="5" t="s">
        <v>27</v>
      </c>
      <c r="AB13" s="5"/>
      <c r="AC13" s="6"/>
      <c r="AD13" s="5"/>
      <c r="AE13" s="6"/>
      <c r="AF13" s="5"/>
      <c r="AG13" s="6"/>
      <c r="AH13" s="5"/>
      <c r="AI13" s="6"/>
      <c r="AJ13" s="6"/>
      <c r="AK13" s="6"/>
      <c r="AL13" s="85"/>
      <c r="AM13" s="24"/>
      <c r="AN13" s="24"/>
      <c r="AO13" s="24"/>
      <c r="AP13" s="24"/>
      <c r="AQ13" s="24"/>
      <c r="AR13" s="24"/>
      <c r="AS13" s="24"/>
      <c r="AT13" s="24"/>
      <c r="AU13" s="24"/>
      <c r="AV13" s="24"/>
    </row>
    <row r="14" spans="1:48" s="8" customFormat="1">
      <c r="A14" s="2">
        <v>12</v>
      </c>
      <c r="B14" s="61" t="s">
        <v>80</v>
      </c>
      <c r="C14" s="61" t="s">
        <v>120</v>
      </c>
      <c r="D14" s="79" t="s">
        <v>116</v>
      </c>
      <c r="E14" s="9">
        <v>9</v>
      </c>
      <c r="F14" s="45">
        <f t="shared" si="1"/>
        <v>396.68999999999994</v>
      </c>
      <c r="G14" s="47">
        <f t="shared" si="0"/>
        <v>44.076666666666661</v>
      </c>
      <c r="H14" s="6"/>
      <c r="I14" s="5"/>
      <c r="J14" s="5">
        <v>44.6</v>
      </c>
      <c r="K14" s="5" t="s">
        <v>117</v>
      </c>
      <c r="L14" s="5">
        <v>42.9</v>
      </c>
      <c r="M14" s="5" t="s">
        <v>117</v>
      </c>
      <c r="N14" s="5">
        <v>46.82</v>
      </c>
      <c r="O14" s="5" t="s">
        <v>288</v>
      </c>
      <c r="P14" s="5">
        <v>45.13</v>
      </c>
      <c r="Q14" s="106" t="s">
        <v>118</v>
      </c>
      <c r="R14" s="5">
        <v>46.97</v>
      </c>
      <c r="S14" s="106" t="s">
        <v>118</v>
      </c>
      <c r="T14" s="74">
        <v>31.25</v>
      </c>
      <c r="U14" s="74" t="s">
        <v>118</v>
      </c>
      <c r="V14" s="5">
        <v>46.25</v>
      </c>
      <c r="W14" s="106" t="s">
        <v>118</v>
      </c>
      <c r="X14" s="5">
        <v>60</v>
      </c>
      <c r="Y14" s="5" t="s">
        <v>115</v>
      </c>
      <c r="Z14" s="5">
        <v>32.770000000000003</v>
      </c>
      <c r="AA14" s="5" t="s">
        <v>115</v>
      </c>
      <c r="AB14" s="5"/>
      <c r="AC14" s="6"/>
      <c r="AD14" s="5"/>
      <c r="AE14" s="6"/>
      <c r="AF14" s="5"/>
      <c r="AG14" s="6"/>
      <c r="AH14" s="5"/>
      <c r="AI14" s="6"/>
      <c r="AJ14" s="5"/>
      <c r="AK14" s="6"/>
      <c r="AL14" s="85"/>
      <c r="AM14" s="24"/>
      <c r="AN14" s="24"/>
      <c r="AO14" s="24"/>
      <c r="AP14" s="24"/>
      <c r="AQ14" s="24"/>
      <c r="AR14" s="24"/>
      <c r="AS14" s="24"/>
      <c r="AT14" s="24"/>
      <c r="AU14" s="24"/>
      <c r="AV14" s="24"/>
    </row>
    <row r="15" spans="1:48" s="8" customFormat="1">
      <c r="A15" s="2">
        <v>13</v>
      </c>
      <c r="B15" s="58" t="s">
        <v>78</v>
      </c>
      <c r="C15" s="58" t="s">
        <v>203</v>
      </c>
      <c r="D15" s="2" t="s">
        <v>82</v>
      </c>
      <c r="E15" s="24">
        <v>7</v>
      </c>
      <c r="F15" s="45">
        <f t="shared" si="1"/>
        <v>392.27</v>
      </c>
      <c r="G15" s="47">
        <f t="shared" si="0"/>
        <v>56.038571428571423</v>
      </c>
      <c r="H15" s="5"/>
      <c r="I15" s="5"/>
      <c r="J15" s="5"/>
      <c r="K15" s="5"/>
      <c r="L15" s="5">
        <v>66.48</v>
      </c>
      <c r="M15" s="5" t="s">
        <v>251</v>
      </c>
      <c r="N15" s="5">
        <v>62.05</v>
      </c>
      <c r="O15" s="106" t="s">
        <v>172</v>
      </c>
      <c r="P15" s="13">
        <v>51.19</v>
      </c>
      <c r="Q15" s="106" t="s">
        <v>172</v>
      </c>
      <c r="R15" s="24" t="s">
        <v>253</v>
      </c>
      <c r="S15" s="24"/>
      <c r="T15" s="13">
        <v>50.76</v>
      </c>
      <c r="U15" s="106" t="s">
        <v>172</v>
      </c>
      <c r="V15" s="13">
        <v>57.71</v>
      </c>
      <c r="W15" s="24" t="s">
        <v>48</v>
      </c>
      <c r="X15" s="5">
        <v>59.38</v>
      </c>
      <c r="Y15" s="5" t="s">
        <v>251</v>
      </c>
      <c r="Z15" s="13">
        <v>44.7</v>
      </c>
      <c r="AA15" s="24" t="s">
        <v>251</v>
      </c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86"/>
      <c r="AM15" s="24"/>
      <c r="AN15" s="24"/>
      <c r="AO15" s="24"/>
      <c r="AP15" s="24"/>
      <c r="AQ15" s="24"/>
      <c r="AR15" s="24"/>
      <c r="AS15" s="24"/>
      <c r="AT15" s="24"/>
      <c r="AU15" s="24"/>
      <c r="AV15" s="24"/>
    </row>
    <row r="16" spans="1:48" s="8" customFormat="1">
      <c r="A16" s="2">
        <v>14</v>
      </c>
      <c r="B16" s="61" t="s">
        <v>129</v>
      </c>
      <c r="C16" s="61" t="s">
        <v>40</v>
      </c>
      <c r="D16" s="79" t="s">
        <v>33</v>
      </c>
      <c r="E16" s="24">
        <v>7</v>
      </c>
      <c r="F16" s="45">
        <f t="shared" si="1"/>
        <v>370.14</v>
      </c>
      <c r="G16" s="47">
        <f t="shared" si="0"/>
        <v>52.877142857142857</v>
      </c>
      <c r="H16" s="24"/>
      <c r="I16" s="24"/>
      <c r="J16" s="13">
        <v>59.38</v>
      </c>
      <c r="K16" s="24" t="s">
        <v>45</v>
      </c>
      <c r="L16" s="24">
        <v>57.95</v>
      </c>
      <c r="M16" s="24" t="s">
        <v>45</v>
      </c>
      <c r="N16" s="13">
        <v>49.38</v>
      </c>
      <c r="O16" s="24" t="s">
        <v>38</v>
      </c>
      <c r="P16" s="5">
        <v>42.56</v>
      </c>
      <c r="Q16" s="5" t="s">
        <v>38</v>
      </c>
      <c r="R16" s="5">
        <v>56.48</v>
      </c>
      <c r="S16" s="5" t="s">
        <v>194</v>
      </c>
      <c r="T16" s="5" t="s">
        <v>253</v>
      </c>
      <c r="U16" s="5"/>
      <c r="V16" s="5">
        <v>65</v>
      </c>
      <c r="W16" s="5" t="s">
        <v>301</v>
      </c>
      <c r="X16" s="5" t="s">
        <v>253</v>
      </c>
      <c r="Y16" s="5"/>
      <c r="Z16" s="5">
        <v>39.39</v>
      </c>
      <c r="AA16" s="5" t="s">
        <v>38</v>
      </c>
      <c r="AB16" s="5"/>
      <c r="AC16" s="6"/>
      <c r="AD16" s="5"/>
      <c r="AE16" s="6"/>
      <c r="AF16" s="5"/>
      <c r="AG16" s="6"/>
      <c r="AH16" s="5"/>
      <c r="AI16" s="6"/>
      <c r="AJ16" s="5"/>
      <c r="AK16" s="6"/>
      <c r="AL16" s="85"/>
      <c r="AM16" s="24"/>
      <c r="AN16" s="24"/>
      <c r="AO16" s="24"/>
      <c r="AP16" s="24"/>
      <c r="AQ16" s="24"/>
      <c r="AR16" s="24"/>
      <c r="AS16" s="24"/>
      <c r="AT16" s="24"/>
      <c r="AU16" s="24"/>
      <c r="AV16" s="24"/>
    </row>
    <row r="17" spans="1:48" s="8" customFormat="1">
      <c r="A17" s="2">
        <v>15</v>
      </c>
      <c r="B17" s="61" t="s">
        <v>80</v>
      </c>
      <c r="C17" s="61" t="s">
        <v>81</v>
      </c>
      <c r="D17" s="79" t="s">
        <v>48</v>
      </c>
      <c r="E17" s="9">
        <v>7</v>
      </c>
      <c r="F17" s="45">
        <f t="shared" si="1"/>
        <v>362.52</v>
      </c>
      <c r="G17" s="47">
        <f t="shared" si="0"/>
        <v>51.788571428571423</v>
      </c>
      <c r="H17" s="5">
        <v>48.96</v>
      </c>
      <c r="I17" s="5" t="s">
        <v>83</v>
      </c>
      <c r="J17" s="5">
        <v>55.47</v>
      </c>
      <c r="K17" s="5" t="s">
        <v>83</v>
      </c>
      <c r="L17" s="5"/>
      <c r="M17" s="5"/>
      <c r="N17" s="5" t="s">
        <v>253</v>
      </c>
      <c r="O17" s="5"/>
      <c r="P17" s="5">
        <v>47.73</v>
      </c>
      <c r="Q17" s="5" t="s">
        <v>37</v>
      </c>
      <c r="R17" s="5" t="s">
        <v>253</v>
      </c>
      <c r="S17" s="5"/>
      <c r="T17" s="5">
        <v>53.79</v>
      </c>
      <c r="U17" s="5" t="s">
        <v>173</v>
      </c>
      <c r="V17" s="5">
        <v>57.71</v>
      </c>
      <c r="W17" s="5" t="s">
        <v>82</v>
      </c>
      <c r="X17" s="5">
        <v>59.09</v>
      </c>
      <c r="Y17" s="5" t="s">
        <v>55</v>
      </c>
      <c r="Z17" s="5">
        <v>39.770000000000003</v>
      </c>
      <c r="AA17" s="5" t="s">
        <v>44</v>
      </c>
      <c r="AB17" s="5"/>
      <c r="AC17" s="6"/>
      <c r="AD17" s="5"/>
      <c r="AE17" s="6"/>
      <c r="AF17" s="5"/>
      <c r="AG17" s="6"/>
      <c r="AH17" s="5"/>
      <c r="AI17" s="6"/>
      <c r="AJ17" s="5"/>
      <c r="AK17" s="6"/>
      <c r="AL17" s="85"/>
      <c r="AM17" s="24"/>
      <c r="AN17" s="24"/>
      <c r="AO17" s="24"/>
      <c r="AP17" s="24"/>
      <c r="AQ17" s="24"/>
      <c r="AR17" s="24"/>
      <c r="AS17" s="24"/>
      <c r="AT17" s="24"/>
      <c r="AU17" s="24"/>
      <c r="AV17" s="24"/>
    </row>
    <row r="18" spans="1:48" s="8" customFormat="1">
      <c r="A18" s="2">
        <v>16</v>
      </c>
      <c r="B18" s="61" t="s">
        <v>170</v>
      </c>
      <c r="C18" s="61" t="s">
        <v>171</v>
      </c>
      <c r="D18" s="79" t="s">
        <v>172</v>
      </c>
      <c r="E18" s="9">
        <v>6</v>
      </c>
      <c r="F18" s="45">
        <f>SUM(H18:AM18)-(H18+0)</f>
        <v>349.65000000000003</v>
      </c>
      <c r="G18" s="47">
        <f t="shared" si="0"/>
        <v>58.275000000000006</v>
      </c>
      <c r="H18" s="74">
        <v>58.07</v>
      </c>
      <c r="I18" s="74" t="s">
        <v>173</v>
      </c>
      <c r="J18" s="5">
        <v>65.06</v>
      </c>
      <c r="K18" s="5" t="s">
        <v>173</v>
      </c>
      <c r="L18" s="5">
        <v>60.42</v>
      </c>
      <c r="M18" s="5" t="s">
        <v>173</v>
      </c>
      <c r="N18" s="5">
        <v>62.5</v>
      </c>
      <c r="O18" s="5" t="s">
        <v>82</v>
      </c>
      <c r="P18" s="5">
        <v>51.19</v>
      </c>
      <c r="Q18" s="5" t="s">
        <v>82</v>
      </c>
      <c r="R18" s="5">
        <v>59.72</v>
      </c>
      <c r="S18" s="5" t="s">
        <v>173</v>
      </c>
      <c r="T18" s="5">
        <v>50.76</v>
      </c>
      <c r="U18" s="5" t="s">
        <v>82</v>
      </c>
      <c r="V18" s="5" t="s">
        <v>253</v>
      </c>
      <c r="W18" s="5"/>
      <c r="X18" s="5" t="s">
        <v>253</v>
      </c>
      <c r="Y18" s="5"/>
      <c r="Z18" s="5" t="s">
        <v>253</v>
      </c>
      <c r="AA18" s="5"/>
      <c r="AB18" s="5"/>
      <c r="AC18" s="6"/>
      <c r="AD18" s="5"/>
      <c r="AE18" s="6"/>
      <c r="AF18" s="5"/>
      <c r="AG18" s="6"/>
      <c r="AH18" s="5"/>
      <c r="AI18" s="6"/>
      <c r="AJ18" s="5"/>
      <c r="AK18" s="6"/>
      <c r="AL18" s="85"/>
      <c r="AM18" s="24"/>
      <c r="AN18" s="24"/>
      <c r="AO18" s="24"/>
      <c r="AP18" s="24"/>
      <c r="AQ18" s="24"/>
      <c r="AR18" s="24"/>
      <c r="AS18" s="24"/>
      <c r="AT18" s="24"/>
      <c r="AU18" s="24"/>
      <c r="AV18" s="24"/>
    </row>
    <row r="19" spans="1:48" s="8" customFormat="1">
      <c r="A19" s="2">
        <v>17</v>
      </c>
      <c r="B19" s="61" t="s">
        <v>68</v>
      </c>
      <c r="C19" s="61" t="s">
        <v>69</v>
      </c>
      <c r="D19" s="79" t="s">
        <v>57</v>
      </c>
      <c r="E19" s="9">
        <v>8</v>
      </c>
      <c r="F19" s="45">
        <f>SUM(H19:AM19)-(0+0)</f>
        <v>339.90999999999997</v>
      </c>
      <c r="G19" s="47">
        <f t="shared" si="0"/>
        <v>42.488749999999996</v>
      </c>
      <c r="H19" s="5">
        <v>37.5</v>
      </c>
      <c r="I19" s="5" t="s">
        <v>60</v>
      </c>
      <c r="J19" s="5"/>
      <c r="K19" s="5"/>
      <c r="L19" s="5">
        <v>42.9</v>
      </c>
      <c r="M19" s="5" t="s">
        <v>60</v>
      </c>
      <c r="N19" s="5">
        <v>42.92</v>
      </c>
      <c r="O19" s="106" t="s">
        <v>58</v>
      </c>
      <c r="P19" s="5">
        <v>38.31</v>
      </c>
      <c r="Q19" s="106" t="s">
        <v>58</v>
      </c>
      <c r="R19" s="5">
        <v>39.81</v>
      </c>
      <c r="S19" s="106" t="s">
        <v>58</v>
      </c>
      <c r="T19" s="5">
        <v>59.09</v>
      </c>
      <c r="U19" s="106" t="s">
        <v>51</v>
      </c>
      <c r="V19" s="5">
        <v>40</v>
      </c>
      <c r="W19" s="106" t="s">
        <v>51</v>
      </c>
      <c r="X19" s="5">
        <v>39.380000000000003</v>
      </c>
      <c r="Y19" s="106" t="s">
        <v>51</v>
      </c>
      <c r="Z19" s="5" t="s">
        <v>253</v>
      </c>
      <c r="AA19" s="5"/>
      <c r="AB19" s="5"/>
      <c r="AC19" s="6"/>
      <c r="AD19" s="5"/>
      <c r="AE19" s="6"/>
      <c r="AF19" s="5"/>
      <c r="AG19" s="6"/>
      <c r="AH19" s="5"/>
      <c r="AI19" s="6"/>
      <c r="AJ19" s="5"/>
      <c r="AK19" s="6"/>
      <c r="AL19" s="85"/>
      <c r="AM19" s="24"/>
      <c r="AN19" s="24"/>
      <c r="AO19" s="24"/>
      <c r="AP19" s="24"/>
      <c r="AQ19" s="24"/>
      <c r="AR19" s="24"/>
      <c r="AS19" s="24"/>
      <c r="AT19" s="24"/>
      <c r="AU19" s="24"/>
      <c r="AV19" s="24"/>
    </row>
    <row r="20" spans="1:48" s="8" customFormat="1">
      <c r="A20" s="2">
        <v>18</v>
      </c>
      <c r="B20" s="61" t="s">
        <v>109</v>
      </c>
      <c r="C20" s="61" t="s">
        <v>110</v>
      </c>
      <c r="D20" s="79" t="s">
        <v>31</v>
      </c>
      <c r="E20" s="9">
        <v>6</v>
      </c>
      <c r="F20" s="45">
        <f>SUM(H20:AM20)-(0+0)</f>
        <v>328.24</v>
      </c>
      <c r="G20" s="47">
        <f t="shared" si="0"/>
        <v>54.706666666666671</v>
      </c>
      <c r="H20" s="5"/>
      <c r="I20" s="5"/>
      <c r="J20" s="5">
        <v>58.24</v>
      </c>
      <c r="K20" s="106" t="s">
        <v>30</v>
      </c>
      <c r="L20" s="5">
        <v>63.8</v>
      </c>
      <c r="M20" s="106" t="s">
        <v>30</v>
      </c>
      <c r="N20" s="5">
        <v>52.08</v>
      </c>
      <c r="O20" s="5" t="s">
        <v>12</v>
      </c>
      <c r="P20" s="5">
        <v>41.88</v>
      </c>
      <c r="Q20" s="106" t="s">
        <v>30</v>
      </c>
      <c r="R20" s="5" t="s">
        <v>253</v>
      </c>
      <c r="S20" s="5"/>
      <c r="T20" s="5">
        <v>56.82</v>
      </c>
      <c r="U20" s="5" t="s">
        <v>34</v>
      </c>
      <c r="V20" s="5">
        <v>55.42</v>
      </c>
      <c r="W20" s="5" t="s">
        <v>32</v>
      </c>
      <c r="X20" s="5" t="s">
        <v>253</v>
      </c>
      <c r="Y20" s="5"/>
      <c r="Z20" s="5" t="s">
        <v>253</v>
      </c>
      <c r="AA20" s="5"/>
      <c r="AB20" s="5"/>
      <c r="AC20" s="6"/>
      <c r="AD20" s="5"/>
      <c r="AE20" s="6"/>
      <c r="AF20" s="5"/>
      <c r="AG20" s="6"/>
      <c r="AH20" s="5"/>
      <c r="AI20" s="6"/>
      <c r="AJ20" s="5"/>
      <c r="AK20" s="6"/>
      <c r="AL20" s="85"/>
      <c r="AM20" s="24"/>
      <c r="AN20" s="24"/>
      <c r="AO20" s="24"/>
      <c r="AP20" s="24"/>
      <c r="AQ20" s="24"/>
      <c r="AR20" s="24"/>
      <c r="AS20" s="24"/>
      <c r="AT20" s="24"/>
      <c r="AU20" s="24"/>
      <c r="AV20" s="24"/>
    </row>
    <row r="21" spans="1:48" s="8" customFormat="1">
      <c r="A21" s="2">
        <v>19</v>
      </c>
      <c r="B21" s="61" t="s">
        <v>138</v>
      </c>
      <c r="C21" s="61" t="s">
        <v>139</v>
      </c>
      <c r="D21" s="79" t="s">
        <v>88</v>
      </c>
      <c r="E21" s="9">
        <v>7</v>
      </c>
      <c r="F21" s="45">
        <f>SUM(H21:AM21)-(0+0)</f>
        <v>316.31</v>
      </c>
      <c r="G21" s="47">
        <f t="shared" si="0"/>
        <v>45.187142857142859</v>
      </c>
      <c r="H21" s="12">
        <v>58.07</v>
      </c>
      <c r="I21" s="106" t="s">
        <v>58</v>
      </c>
      <c r="J21" s="5">
        <v>36.36</v>
      </c>
      <c r="K21" s="106" t="s">
        <v>58</v>
      </c>
      <c r="L21" s="5">
        <v>46.59</v>
      </c>
      <c r="M21" s="106" t="s">
        <v>58</v>
      </c>
      <c r="N21" s="5">
        <v>43.41</v>
      </c>
      <c r="O21" s="5" t="s">
        <v>60</v>
      </c>
      <c r="P21" s="5" t="s">
        <v>253</v>
      </c>
      <c r="Q21" s="5"/>
      <c r="R21" s="5">
        <v>50.51</v>
      </c>
      <c r="S21" s="5" t="s">
        <v>60</v>
      </c>
      <c r="T21" s="5">
        <v>38.450000000000003</v>
      </c>
      <c r="U21" s="5" t="s">
        <v>288</v>
      </c>
      <c r="V21" s="5">
        <v>42.92</v>
      </c>
      <c r="W21" s="5" t="s">
        <v>288</v>
      </c>
      <c r="X21" s="5" t="s">
        <v>253</v>
      </c>
      <c r="Y21" s="5"/>
      <c r="Z21" s="5" t="s">
        <v>253</v>
      </c>
      <c r="AA21" s="5"/>
      <c r="AB21" s="5"/>
      <c r="AC21" s="6"/>
      <c r="AD21" s="5"/>
      <c r="AE21" s="6"/>
      <c r="AF21" s="5"/>
      <c r="AG21" s="6"/>
      <c r="AH21" s="5"/>
      <c r="AI21" s="6"/>
      <c r="AJ21" s="5"/>
      <c r="AK21" s="6"/>
      <c r="AL21" s="86"/>
      <c r="AM21" s="24"/>
      <c r="AN21" s="24"/>
      <c r="AO21" s="24"/>
      <c r="AP21" s="24"/>
      <c r="AQ21" s="24"/>
      <c r="AR21" s="24"/>
      <c r="AS21" s="24"/>
      <c r="AT21" s="24"/>
      <c r="AU21" s="24"/>
      <c r="AV21" s="24"/>
    </row>
    <row r="22" spans="1:48" s="8" customFormat="1">
      <c r="A22" s="2">
        <v>20</v>
      </c>
      <c r="B22" s="61" t="s">
        <v>124</v>
      </c>
      <c r="C22" s="61" t="s">
        <v>125</v>
      </c>
      <c r="D22" s="79" t="s">
        <v>87</v>
      </c>
      <c r="E22" s="9">
        <v>6</v>
      </c>
      <c r="F22" s="45">
        <f>SUM(H22:AM22)-(J22+0)</f>
        <v>314.76</v>
      </c>
      <c r="G22" s="47">
        <f t="shared" si="0"/>
        <v>52.46</v>
      </c>
      <c r="H22" s="5">
        <v>51.56</v>
      </c>
      <c r="I22" s="106" t="s">
        <v>50</v>
      </c>
      <c r="J22" s="74">
        <v>47.4</v>
      </c>
      <c r="K22" s="74" t="s">
        <v>50</v>
      </c>
      <c r="L22" s="5">
        <v>47.44</v>
      </c>
      <c r="M22" s="106" t="s">
        <v>50</v>
      </c>
      <c r="N22" s="5">
        <v>46.88</v>
      </c>
      <c r="O22" s="106" t="s">
        <v>50</v>
      </c>
      <c r="P22" s="5"/>
      <c r="Q22" s="5"/>
      <c r="R22" s="5">
        <v>38.659999999999997</v>
      </c>
      <c r="S22" s="106" t="s">
        <v>245</v>
      </c>
      <c r="T22" s="5">
        <v>55.3</v>
      </c>
      <c r="U22" s="106" t="s">
        <v>245</v>
      </c>
      <c r="V22" s="5">
        <v>30.83</v>
      </c>
      <c r="W22" s="106" t="s">
        <v>245</v>
      </c>
      <c r="X22" s="5">
        <v>44.09</v>
      </c>
      <c r="Y22" s="5" t="s">
        <v>245</v>
      </c>
      <c r="Z22" s="5" t="s">
        <v>253</v>
      </c>
      <c r="AA22" s="5"/>
      <c r="AB22" s="5"/>
      <c r="AC22" s="6"/>
      <c r="AD22" s="5"/>
      <c r="AE22" s="6"/>
      <c r="AF22" s="5"/>
      <c r="AG22" s="6"/>
      <c r="AH22" s="5"/>
      <c r="AI22" s="6"/>
      <c r="AJ22" s="5"/>
      <c r="AK22" s="6"/>
      <c r="AL22" s="85"/>
      <c r="AM22" s="24"/>
      <c r="AN22" s="24"/>
      <c r="AO22" s="24"/>
      <c r="AP22" s="24"/>
      <c r="AQ22" s="24"/>
      <c r="AR22" s="24"/>
      <c r="AS22" s="24"/>
      <c r="AT22" s="24"/>
      <c r="AU22" s="24"/>
      <c r="AV22" s="24"/>
    </row>
    <row r="23" spans="1:48" s="8" customFormat="1">
      <c r="A23" s="2">
        <v>21</v>
      </c>
      <c r="B23" s="61" t="s">
        <v>119</v>
      </c>
      <c r="C23" s="61" t="s">
        <v>36</v>
      </c>
      <c r="D23" s="79" t="s">
        <v>21</v>
      </c>
      <c r="E23" s="9">
        <v>5</v>
      </c>
      <c r="F23" s="45">
        <f>SUM(H23:AM23)-(0+0)</f>
        <v>309.52</v>
      </c>
      <c r="G23" s="47">
        <f t="shared" si="0"/>
        <v>61.903999999999996</v>
      </c>
      <c r="H23" s="5">
        <v>60.42</v>
      </c>
      <c r="I23" s="5" t="s">
        <v>13</v>
      </c>
      <c r="J23" s="5"/>
      <c r="K23" s="5"/>
      <c r="L23" s="5"/>
      <c r="M23" s="5"/>
      <c r="N23" s="5">
        <v>63.54</v>
      </c>
      <c r="O23" s="5" t="s">
        <v>16</v>
      </c>
      <c r="P23" s="5" t="s">
        <v>253</v>
      </c>
      <c r="Q23" s="5"/>
      <c r="R23" s="5" t="s">
        <v>253</v>
      </c>
      <c r="S23" s="5"/>
      <c r="T23" s="5">
        <v>54.96</v>
      </c>
      <c r="U23" s="5" t="s">
        <v>16</v>
      </c>
      <c r="V23" s="5">
        <v>60.83</v>
      </c>
      <c r="W23" s="5" t="s">
        <v>13</v>
      </c>
      <c r="X23" s="5">
        <v>69.77</v>
      </c>
      <c r="Y23" s="5" t="s">
        <v>13</v>
      </c>
      <c r="Z23" s="5" t="s">
        <v>253</v>
      </c>
      <c r="AA23" s="5"/>
      <c r="AB23" s="5"/>
      <c r="AC23" s="6"/>
      <c r="AD23" s="5"/>
      <c r="AE23" s="6"/>
      <c r="AF23" s="5"/>
      <c r="AG23" s="6"/>
      <c r="AH23" s="5"/>
      <c r="AI23" s="6"/>
      <c r="AJ23" s="5"/>
      <c r="AK23" s="6"/>
      <c r="AL23" s="86"/>
      <c r="AM23" s="24"/>
      <c r="AN23" s="24"/>
      <c r="AO23" s="24"/>
      <c r="AP23" s="24"/>
      <c r="AQ23" s="24"/>
      <c r="AR23" s="24"/>
      <c r="AS23" s="24"/>
      <c r="AT23" s="24"/>
      <c r="AU23" s="24"/>
      <c r="AV23" s="24"/>
    </row>
    <row r="24" spans="1:48" s="8" customFormat="1">
      <c r="A24" s="2">
        <v>22</v>
      </c>
      <c r="B24" s="61" t="s">
        <v>84</v>
      </c>
      <c r="C24" s="61" t="s">
        <v>85</v>
      </c>
      <c r="D24" s="79" t="s">
        <v>60</v>
      </c>
      <c r="E24" s="9">
        <v>7</v>
      </c>
      <c r="F24" s="45">
        <f>SUM(H24:AM24)-(0+0)</f>
        <v>304.64999999999998</v>
      </c>
      <c r="G24" s="47">
        <f t="shared" si="0"/>
        <v>43.521428571428565</v>
      </c>
      <c r="H24" s="5">
        <v>37.5</v>
      </c>
      <c r="I24" s="5" t="s">
        <v>57</v>
      </c>
      <c r="J24" s="5"/>
      <c r="K24" s="5"/>
      <c r="L24" s="5">
        <v>42.9</v>
      </c>
      <c r="M24" s="5" t="s">
        <v>57</v>
      </c>
      <c r="N24" s="5">
        <v>43.41</v>
      </c>
      <c r="O24" s="5" t="s">
        <v>88</v>
      </c>
      <c r="P24" s="5" t="s">
        <v>253</v>
      </c>
      <c r="Q24" s="5"/>
      <c r="R24" s="5">
        <v>50.51</v>
      </c>
      <c r="S24" s="5" t="s">
        <v>88</v>
      </c>
      <c r="T24" s="5">
        <v>47.73</v>
      </c>
      <c r="U24" s="5" t="s">
        <v>58</v>
      </c>
      <c r="V24" s="5">
        <v>38.96</v>
      </c>
      <c r="W24" s="5" t="s">
        <v>58</v>
      </c>
      <c r="X24" s="5">
        <v>43.64</v>
      </c>
      <c r="Y24" s="5" t="s">
        <v>58</v>
      </c>
      <c r="Z24" s="5" t="s">
        <v>253</v>
      </c>
      <c r="AA24" s="5"/>
      <c r="AB24" s="5"/>
      <c r="AC24" s="6"/>
      <c r="AD24" s="5"/>
      <c r="AE24" s="6"/>
      <c r="AF24" s="5"/>
      <c r="AG24" s="6"/>
      <c r="AH24" s="5"/>
      <c r="AI24" s="6"/>
      <c r="AJ24" s="5"/>
      <c r="AK24" s="6"/>
      <c r="AL24" s="85"/>
      <c r="AM24" s="24"/>
      <c r="AN24" s="24"/>
      <c r="AO24" s="24"/>
      <c r="AP24" s="24"/>
      <c r="AQ24" s="24"/>
      <c r="AR24" s="24"/>
      <c r="AS24" s="24"/>
      <c r="AT24" s="24"/>
      <c r="AU24" s="24"/>
      <c r="AV24" s="24"/>
    </row>
    <row r="25" spans="1:48" s="8" customFormat="1">
      <c r="A25" s="2">
        <v>23</v>
      </c>
      <c r="B25" s="61" t="s">
        <v>78</v>
      </c>
      <c r="C25" s="61" t="s">
        <v>79</v>
      </c>
      <c r="D25" s="79" t="s">
        <v>51</v>
      </c>
      <c r="E25" s="9">
        <v>6</v>
      </c>
      <c r="F25" s="45">
        <f>SUM(H25:AM25)-(N25+0)</f>
        <v>292.83000000000004</v>
      </c>
      <c r="G25" s="47">
        <f t="shared" si="0"/>
        <v>48.805000000000007</v>
      </c>
      <c r="H25" s="5">
        <v>52.6</v>
      </c>
      <c r="I25" s="5" t="s">
        <v>55</v>
      </c>
      <c r="J25" s="5"/>
      <c r="K25" s="5"/>
      <c r="L25" s="5">
        <v>45.45</v>
      </c>
      <c r="M25" s="5" t="s">
        <v>55</v>
      </c>
      <c r="N25" s="74">
        <v>40</v>
      </c>
      <c r="O25" s="74" t="s">
        <v>55</v>
      </c>
      <c r="P25" s="16"/>
      <c r="Q25" s="16"/>
      <c r="R25" s="5">
        <v>56.31</v>
      </c>
      <c r="S25" s="5" t="s">
        <v>55</v>
      </c>
      <c r="T25" s="5">
        <v>59.09</v>
      </c>
      <c r="U25" s="5" t="s">
        <v>57</v>
      </c>
      <c r="V25" s="5">
        <v>40</v>
      </c>
      <c r="W25" s="5" t="s">
        <v>57</v>
      </c>
      <c r="X25" s="5">
        <v>39.380000000000003</v>
      </c>
      <c r="Y25" s="5" t="s">
        <v>57</v>
      </c>
      <c r="Z25" s="5" t="s">
        <v>253</v>
      </c>
      <c r="AA25" s="5"/>
      <c r="AB25" s="5"/>
      <c r="AC25" s="6"/>
      <c r="AD25" s="5"/>
      <c r="AE25" s="6"/>
      <c r="AF25" s="5"/>
      <c r="AG25" s="6"/>
      <c r="AH25" s="5"/>
      <c r="AI25" s="6"/>
      <c r="AJ25" s="5"/>
      <c r="AK25" s="6"/>
      <c r="AL25" s="85"/>
      <c r="AM25" s="24"/>
      <c r="AN25" s="24"/>
      <c r="AO25" s="24"/>
      <c r="AP25" s="24"/>
      <c r="AQ25" s="24"/>
      <c r="AR25" s="24"/>
      <c r="AS25" s="24"/>
      <c r="AT25" s="24"/>
      <c r="AU25" s="24"/>
      <c r="AV25" s="24"/>
    </row>
    <row r="26" spans="1:48" s="8" customFormat="1">
      <c r="A26" s="2">
        <v>24</v>
      </c>
      <c r="B26" s="61" t="s">
        <v>112</v>
      </c>
      <c r="C26" s="61" t="s">
        <v>74</v>
      </c>
      <c r="D26" s="79" t="s">
        <v>27</v>
      </c>
      <c r="E26" s="9">
        <v>5</v>
      </c>
      <c r="F26" s="45">
        <f>SUM(H26:AM26)-(0+0)</f>
        <v>282.60000000000002</v>
      </c>
      <c r="G26" s="47">
        <f t="shared" si="0"/>
        <v>56.52</v>
      </c>
      <c r="H26" s="5">
        <v>55.99</v>
      </c>
      <c r="I26" s="106" t="s">
        <v>16</v>
      </c>
      <c r="J26" s="5"/>
      <c r="K26" s="5"/>
      <c r="L26" s="5">
        <v>61.93</v>
      </c>
      <c r="M26" s="106" t="s">
        <v>16</v>
      </c>
      <c r="N26" s="5" t="s">
        <v>253</v>
      </c>
      <c r="O26" s="5"/>
      <c r="P26" s="5"/>
      <c r="Q26" s="5"/>
      <c r="R26" s="5" t="s">
        <v>253</v>
      </c>
      <c r="S26" s="5"/>
      <c r="T26" s="5">
        <v>53.6</v>
      </c>
      <c r="U26" s="5" t="s">
        <v>42</v>
      </c>
      <c r="V26" s="5">
        <v>65.63</v>
      </c>
      <c r="W26" s="106" t="s">
        <v>16</v>
      </c>
      <c r="X26" s="5" t="s">
        <v>253</v>
      </c>
      <c r="Y26" s="5"/>
      <c r="Z26" s="5">
        <v>45.45</v>
      </c>
      <c r="AA26" s="5" t="s">
        <v>42</v>
      </c>
      <c r="AB26" s="5"/>
      <c r="AC26" s="6"/>
      <c r="AD26" s="5"/>
      <c r="AE26" s="6"/>
      <c r="AF26" s="5"/>
      <c r="AG26" s="6"/>
      <c r="AH26" s="5"/>
      <c r="AI26" s="6"/>
      <c r="AJ26" s="5"/>
      <c r="AK26" s="6"/>
      <c r="AL26" s="85"/>
      <c r="AM26" s="24"/>
      <c r="AN26" s="24"/>
      <c r="AO26" s="24"/>
      <c r="AP26" s="24"/>
      <c r="AQ26" s="24"/>
      <c r="AR26" s="24"/>
      <c r="AS26" s="24"/>
      <c r="AT26" s="24"/>
      <c r="AU26" s="24"/>
      <c r="AV26" s="24"/>
    </row>
    <row r="27" spans="1:48" s="8" customFormat="1">
      <c r="A27" s="2">
        <v>25</v>
      </c>
      <c r="B27" s="61" t="s">
        <v>98</v>
      </c>
      <c r="C27" s="61" t="s">
        <v>99</v>
      </c>
      <c r="D27" s="79" t="s">
        <v>50</v>
      </c>
      <c r="E27" s="9">
        <v>6</v>
      </c>
      <c r="F27" s="45">
        <f>SUM(H27:AM27)-(J27+0)</f>
        <v>276.42</v>
      </c>
      <c r="G27" s="47">
        <f t="shared" si="0"/>
        <v>46.07</v>
      </c>
      <c r="H27" s="5">
        <v>51.56</v>
      </c>
      <c r="I27" s="106" t="s">
        <v>87</v>
      </c>
      <c r="J27" s="74">
        <v>47.4</v>
      </c>
      <c r="K27" s="74" t="s">
        <v>87</v>
      </c>
      <c r="L27" s="5">
        <v>47.44</v>
      </c>
      <c r="M27" s="106" t="s">
        <v>87</v>
      </c>
      <c r="N27" s="5">
        <v>46.88</v>
      </c>
      <c r="O27" s="106" t="s">
        <v>87</v>
      </c>
      <c r="P27" s="5"/>
      <c r="Q27" s="5"/>
      <c r="R27" s="5">
        <v>47.98</v>
      </c>
      <c r="S27" s="5" t="s">
        <v>248</v>
      </c>
      <c r="T27" s="5" t="s">
        <v>253</v>
      </c>
      <c r="U27" s="5"/>
      <c r="V27" s="5">
        <v>41.88</v>
      </c>
      <c r="W27" s="5" t="s">
        <v>248</v>
      </c>
      <c r="X27" s="5">
        <v>40.68</v>
      </c>
      <c r="Y27" s="5" t="s">
        <v>248</v>
      </c>
      <c r="Z27" s="5" t="s">
        <v>253</v>
      </c>
      <c r="AA27" s="5"/>
      <c r="AB27" s="5"/>
      <c r="AC27" s="6"/>
      <c r="AD27" s="5"/>
      <c r="AE27" s="6"/>
      <c r="AF27" s="5"/>
      <c r="AG27" s="6"/>
      <c r="AH27" s="5"/>
      <c r="AI27" s="6"/>
      <c r="AJ27" s="5"/>
      <c r="AK27" s="6"/>
      <c r="AL27" s="85"/>
      <c r="AM27" s="24"/>
      <c r="AN27" s="24"/>
      <c r="AO27" s="24"/>
      <c r="AP27" s="24"/>
      <c r="AQ27" s="24"/>
      <c r="AR27" s="24"/>
      <c r="AS27" s="24"/>
      <c r="AT27" s="24"/>
      <c r="AU27" s="24"/>
      <c r="AV27" s="24"/>
    </row>
    <row r="28" spans="1:48" s="8" customFormat="1">
      <c r="A28" s="2">
        <v>26</v>
      </c>
      <c r="B28" s="49" t="s">
        <v>121</v>
      </c>
      <c r="C28" s="49" t="s">
        <v>122</v>
      </c>
      <c r="D28" s="24" t="s">
        <v>18</v>
      </c>
      <c r="E28" s="24">
        <v>5</v>
      </c>
      <c r="F28" s="45">
        <f>SUM(H28:AM28)-(0+0)</f>
        <v>274.53000000000003</v>
      </c>
      <c r="G28" s="47">
        <f t="shared" si="0"/>
        <v>54.906000000000006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>
        <v>44.7</v>
      </c>
      <c r="S28" s="5" t="s">
        <v>123</v>
      </c>
      <c r="T28" s="9">
        <v>62.6</v>
      </c>
      <c r="U28" s="5" t="s">
        <v>123</v>
      </c>
      <c r="V28" s="5">
        <v>56.25</v>
      </c>
      <c r="W28" s="5" t="s">
        <v>59</v>
      </c>
      <c r="X28" s="5">
        <v>52.27</v>
      </c>
      <c r="Y28" s="5" t="s">
        <v>239</v>
      </c>
      <c r="Z28" s="5">
        <v>58.71</v>
      </c>
      <c r="AA28" s="5" t="s">
        <v>123</v>
      </c>
      <c r="AB28" s="5"/>
      <c r="AC28" s="6"/>
      <c r="AD28" s="5"/>
      <c r="AE28" s="6"/>
      <c r="AF28" s="5"/>
      <c r="AG28" s="6"/>
      <c r="AH28" s="5"/>
      <c r="AI28" s="6"/>
      <c r="AJ28" s="5"/>
      <c r="AK28" s="6"/>
      <c r="AL28" s="85"/>
      <c r="AM28" s="24"/>
      <c r="AN28" s="24"/>
      <c r="AO28" s="24"/>
      <c r="AP28" s="24"/>
      <c r="AQ28" s="24"/>
      <c r="AR28" s="24"/>
      <c r="AS28" s="24"/>
      <c r="AT28" s="24"/>
      <c r="AU28" s="24"/>
      <c r="AV28" s="24"/>
    </row>
    <row r="29" spans="1:48" s="8" customFormat="1">
      <c r="A29" s="2">
        <v>27</v>
      </c>
      <c r="B29" s="49" t="s">
        <v>246</v>
      </c>
      <c r="C29" s="49" t="s">
        <v>247</v>
      </c>
      <c r="D29" s="24" t="s">
        <v>248</v>
      </c>
      <c r="E29" s="24">
        <v>6</v>
      </c>
      <c r="F29" s="45">
        <f>SUM(H29:AM29)-(0+0)</f>
        <v>261.7</v>
      </c>
      <c r="G29" s="47">
        <f t="shared" si="0"/>
        <v>43.616666666666667</v>
      </c>
      <c r="H29" s="13">
        <v>46.61</v>
      </c>
      <c r="I29" s="24" t="s">
        <v>245</v>
      </c>
      <c r="J29" s="24"/>
      <c r="K29" s="24"/>
      <c r="L29" s="24">
        <v>49.22</v>
      </c>
      <c r="M29" s="24" t="s">
        <v>245</v>
      </c>
      <c r="N29" s="13" t="s">
        <v>253</v>
      </c>
      <c r="O29" s="24"/>
      <c r="P29" s="5"/>
      <c r="Q29" s="5"/>
      <c r="R29" s="5">
        <v>47.98</v>
      </c>
      <c r="S29" s="5" t="s">
        <v>50</v>
      </c>
      <c r="T29" s="5">
        <v>35.33</v>
      </c>
      <c r="U29" s="5" t="s">
        <v>55</v>
      </c>
      <c r="V29" s="5">
        <v>41.88</v>
      </c>
      <c r="W29" s="5" t="s">
        <v>50</v>
      </c>
      <c r="X29" s="5">
        <v>40.68</v>
      </c>
      <c r="Y29" s="5" t="s">
        <v>50</v>
      </c>
      <c r="Z29" s="5" t="s">
        <v>253</v>
      </c>
      <c r="AA29" s="5"/>
      <c r="AB29" s="5"/>
      <c r="AC29" s="6"/>
      <c r="AD29" s="5"/>
      <c r="AE29" s="6"/>
      <c r="AF29" s="5"/>
      <c r="AG29" s="6"/>
      <c r="AH29" s="5"/>
      <c r="AI29" s="6"/>
      <c r="AJ29" s="5"/>
      <c r="AK29" s="6"/>
      <c r="AL29" s="86"/>
      <c r="AM29" s="24"/>
      <c r="AN29" s="24"/>
      <c r="AO29" s="24"/>
      <c r="AP29" s="24"/>
      <c r="AQ29" s="24"/>
      <c r="AR29" s="24"/>
      <c r="AS29" s="24"/>
      <c r="AT29" s="24"/>
      <c r="AU29" s="24"/>
      <c r="AV29" s="24"/>
    </row>
    <row r="30" spans="1:48" s="8" customFormat="1">
      <c r="A30" s="2">
        <v>28</v>
      </c>
      <c r="B30" s="61" t="s">
        <v>100</v>
      </c>
      <c r="C30" s="61" t="s">
        <v>101</v>
      </c>
      <c r="D30" s="79" t="s">
        <v>59</v>
      </c>
      <c r="E30" s="9">
        <v>6</v>
      </c>
      <c r="F30" s="45">
        <f>SUM(H30:AM30)-(0+0)</f>
        <v>259.57</v>
      </c>
      <c r="G30" s="47">
        <f t="shared" si="0"/>
        <v>43.261666666666663</v>
      </c>
      <c r="H30" s="5">
        <v>41.93</v>
      </c>
      <c r="I30" s="5" t="s">
        <v>108</v>
      </c>
      <c r="J30" s="5">
        <v>43.23</v>
      </c>
      <c r="K30" s="5" t="s">
        <v>108</v>
      </c>
      <c r="L30" s="5">
        <v>34.380000000000003</v>
      </c>
      <c r="M30" s="5" t="s">
        <v>108</v>
      </c>
      <c r="N30" s="5" t="s">
        <v>253</v>
      </c>
      <c r="O30" s="5"/>
      <c r="P30" s="5"/>
      <c r="Q30" s="5"/>
      <c r="R30" s="5" t="s">
        <v>253</v>
      </c>
      <c r="S30" s="5"/>
      <c r="T30" s="5">
        <v>46.69</v>
      </c>
      <c r="U30" s="5" t="s">
        <v>290</v>
      </c>
      <c r="V30" s="5">
        <v>57.71</v>
      </c>
      <c r="W30" s="5" t="s">
        <v>18</v>
      </c>
      <c r="X30" s="5">
        <v>35.630000000000003</v>
      </c>
      <c r="Y30" s="5" t="s">
        <v>290</v>
      </c>
      <c r="Z30" s="5" t="s">
        <v>253</v>
      </c>
      <c r="AA30" s="5"/>
      <c r="AB30" s="5"/>
      <c r="AC30" s="6"/>
      <c r="AD30" s="5"/>
      <c r="AE30" s="6"/>
      <c r="AF30" s="5"/>
      <c r="AG30" s="6"/>
      <c r="AH30" s="5"/>
      <c r="AI30" s="6"/>
      <c r="AJ30" s="5"/>
      <c r="AK30" s="6"/>
      <c r="AL30" s="85"/>
      <c r="AM30" s="24"/>
      <c r="AN30" s="24"/>
      <c r="AO30" s="24"/>
      <c r="AP30" s="24"/>
      <c r="AQ30" s="24"/>
      <c r="AR30" s="24"/>
      <c r="AS30" s="24"/>
      <c r="AT30" s="24"/>
      <c r="AU30" s="24"/>
      <c r="AV30" s="24"/>
    </row>
    <row r="31" spans="1:48" s="8" customFormat="1">
      <c r="A31" s="2">
        <v>29</v>
      </c>
      <c r="B31" s="49" t="s">
        <v>226</v>
      </c>
      <c r="C31" s="49" t="s">
        <v>154</v>
      </c>
      <c r="D31" s="24" t="s">
        <v>239</v>
      </c>
      <c r="E31" s="24">
        <v>5</v>
      </c>
      <c r="F31" s="45">
        <f>SUM(H31:AM31)-(J31+N31+R31)</f>
        <v>247.74999999999997</v>
      </c>
      <c r="G31" s="47">
        <f t="shared" si="0"/>
        <v>49.55</v>
      </c>
      <c r="H31" s="13">
        <v>54.69</v>
      </c>
      <c r="I31" s="24" t="s">
        <v>91</v>
      </c>
      <c r="J31" s="76">
        <v>39.58</v>
      </c>
      <c r="K31" s="75" t="s">
        <v>91</v>
      </c>
      <c r="L31" s="13">
        <v>46.09</v>
      </c>
      <c r="M31" s="24" t="s">
        <v>37</v>
      </c>
      <c r="N31" s="76">
        <v>36.04</v>
      </c>
      <c r="O31" s="75" t="s">
        <v>91</v>
      </c>
      <c r="P31" s="5">
        <v>50</v>
      </c>
      <c r="Q31" s="5" t="s">
        <v>91</v>
      </c>
      <c r="R31" s="74">
        <v>38.659999999999997</v>
      </c>
      <c r="S31" s="74" t="s">
        <v>91</v>
      </c>
      <c r="T31" s="5">
        <v>44.7</v>
      </c>
      <c r="U31" s="5" t="s">
        <v>91</v>
      </c>
      <c r="V31" s="5" t="s">
        <v>253</v>
      </c>
      <c r="W31" s="5"/>
      <c r="X31" s="5">
        <v>52.27</v>
      </c>
      <c r="Y31" s="5" t="s">
        <v>18</v>
      </c>
      <c r="Z31" s="5" t="s">
        <v>291</v>
      </c>
      <c r="AA31" s="5"/>
      <c r="AB31" s="5"/>
      <c r="AC31" s="6"/>
      <c r="AD31" s="5"/>
      <c r="AE31" s="6"/>
      <c r="AF31" s="5"/>
      <c r="AG31" s="6"/>
      <c r="AH31" s="5"/>
      <c r="AI31" s="6"/>
      <c r="AJ31" s="5"/>
      <c r="AK31" s="6"/>
      <c r="AL31" s="85"/>
      <c r="AM31" s="24"/>
      <c r="AN31" s="24"/>
      <c r="AO31" s="24"/>
      <c r="AP31" s="24"/>
      <c r="AQ31" s="24"/>
      <c r="AR31" s="24"/>
      <c r="AS31" s="24"/>
      <c r="AT31" s="24"/>
      <c r="AU31" s="24"/>
      <c r="AV31" s="24"/>
    </row>
    <row r="32" spans="1:48" s="8" customFormat="1">
      <c r="A32" s="2">
        <v>30</v>
      </c>
      <c r="B32" s="61" t="s">
        <v>145</v>
      </c>
      <c r="C32" s="61" t="s">
        <v>146</v>
      </c>
      <c r="D32" s="79" t="s">
        <v>117</v>
      </c>
      <c r="E32" s="24">
        <v>7</v>
      </c>
      <c r="F32" s="45">
        <f>SUM(H32:AM32)-(R32+Z32)</f>
        <v>243.80999999999997</v>
      </c>
      <c r="G32" s="47">
        <f t="shared" si="0"/>
        <v>34.83</v>
      </c>
      <c r="H32" s="5"/>
      <c r="I32" s="5"/>
      <c r="J32" s="5">
        <v>44.6</v>
      </c>
      <c r="K32" s="5" t="s">
        <v>116</v>
      </c>
      <c r="L32" s="5">
        <v>42.9</v>
      </c>
      <c r="M32" s="5" t="s">
        <v>116</v>
      </c>
      <c r="N32" s="5">
        <v>36.46</v>
      </c>
      <c r="O32" s="5" t="s">
        <v>255</v>
      </c>
      <c r="P32" s="13">
        <v>41.37</v>
      </c>
      <c r="Q32" s="24" t="s">
        <v>255</v>
      </c>
      <c r="R32" s="76">
        <v>35.880000000000003</v>
      </c>
      <c r="S32" s="75" t="s">
        <v>255</v>
      </c>
      <c r="T32" s="13">
        <v>42.23</v>
      </c>
      <c r="U32" s="24" t="s">
        <v>255</v>
      </c>
      <c r="V32" s="24" t="s">
        <v>253</v>
      </c>
      <c r="W32" s="24"/>
      <c r="X32" s="13">
        <v>36.25</v>
      </c>
      <c r="Y32" s="24" t="s">
        <v>118</v>
      </c>
      <c r="Z32" s="76">
        <v>33.71</v>
      </c>
      <c r="AA32" s="75" t="s">
        <v>255</v>
      </c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86"/>
      <c r="AM32" s="24"/>
      <c r="AN32" s="24"/>
      <c r="AO32" s="24"/>
      <c r="AP32" s="24"/>
      <c r="AQ32" s="24"/>
      <c r="AR32" s="24"/>
      <c r="AS32" s="24"/>
      <c r="AT32" s="24"/>
      <c r="AU32" s="24"/>
      <c r="AV32" s="24"/>
    </row>
    <row r="33" spans="1:48" s="8" customFormat="1">
      <c r="A33" s="2">
        <v>31</v>
      </c>
      <c r="B33" s="61" t="s">
        <v>73</v>
      </c>
      <c r="C33" s="61" t="s">
        <v>74</v>
      </c>
      <c r="D33" s="79" t="s">
        <v>37</v>
      </c>
      <c r="E33" s="9">
        <v>5</v>
      </c>
      <c r="F33" s="45">
        <f>SUM(H33:AM33)-(0+0)</f>
        <v>243.73</v>
      </c>
      <c r="G33" s="47">
        <f t="shared" si="0"/>
        <v>48.745999999999995</v>
      </c>
      <c r="H33" s="5">
        <v>56.77</v>
      </c>
      <c r="I33" s="5" t="s">
        <v>76</v>
      </c>
      <c r="J33" s="5">
        <v>46.88</v>
      </c>
      <c r="K33" s="5" t="s">
        <v>76</v>
      </c>
      <c r="L33" s="5">
        <v>46.09</v>
      </c>
      <c r="M33" s="5" t="s">
        <v>239</v>
      </c>
      <c r="N33" s="5" t="s">
        <v>253</v>
      </c>
      <c r="O33" s="5"/>
      <c r="P33" s="5">
        <v>47.73</v>
      </c>
      <c r="Q33" s="5" t="s">
        <v>48</v>
      </c>
      <c r="R33" s="5" t="s">
        <v>253</v>
      </c>
      <c r="S33" s="5"/>
      <c r="T33" s="5">
        <v>46.26</v>
      </c>
      <c r="U33" s="5" t="s">
        <v>289</v>
      </c>
      <c r="V33" s="5" t="s">
        <v>253</v>
      </c>
      <c r="W33" s="5"/>
      <c r="X33" s="5" t="s">
        <v>253</v>
      </c>
      <c r="Y33" s="5"/>
      <c r="Z33" s="5" t="s">
        <v>253</v>
      </c>
      <c r="AA33" s="5"/>
      <c r="AB33" s="5"/>
      <c r="AC33" s="6"/>
      <c r="AD33" s="5"/>
      <c r="AE33" s="6"/>
      <c r="AF33" s="5"/>
      <c r="AG33" s="6"/>
      <c r="AH33" s="5"/>
      <c r="AI33" s="6"/>
      <c r="AJ33" s="5"/>
      <c r="AK33" s="6"/>
      <c r="AL33" s="85"/>
      <c r="AM33" s="24"/>
      <c r="AN33" s="24"/>
      <c r="AO33" s="24"/>
      <c r="AP33" s="24"/>
      <c r="AQ33" s="24"/>
      <c r="AR33" s="24"/>
      <c r="AS33" s="24"/>
      <c r="AT33" s="24"/>
      <c r="AU33" s="24"/>
      <c r="AV33" s="24"/>
    </row>
    <row r="34" spans="1:48" s="8" customFormat="1">
      <c r="A34" s="2">
        <v>32</v>
      </c>
      <c r="B34" s="61" t="s">
        <v>105</v>
      </c>
      <c r="C34" s="61" t="s">
        <v>174</v>
      </c>
      <c r="D34" s="79" t="s">
        <v>173</v>
      </c>
      <c r="E34" s="9">
        <v>4</v>
      </c>
      <c r="F34" s="45">
        <f>SUM(H34:AM34)-(H34+0)</f>
        <v>238.99</v>
      </c>
      <c r="G34" s="47">
        <f t="shared" si="0"/>
        <v>59.747500000000002</v>
      </c>
      <c r="H34" s="74">
        <v>58.07</v>
      </c>
      <c r="I34" s="74" t="s">
        <v>172</v>
      </c>
      <c r="J34" s="5">
        <v>65.06</v>
      </c>
      <c r="K34" s="106" t="s">
        <v>172</v>
      </c>
      <c r="L34" s="5">
        <v>60.42</v>
      </c>
      <c r="M34" s="106" t="s">
        <v>172</v>
      </c>
      <c r="N34" s="5" t="s">
        <v>253</v>
      </c>
      <c r="O34" s="5"/>
      <c r="P34" s="5"/>
      <c r="Q34" s="5"/>
      <c r="R34" s="5">
        <v>59.72</v>
      </c>
      <c r="S34" s="106" t="s">
        <v>172</v>
      </c>
      <c r="T34" s="5">
        <v>53.79</v>
      </c>
      <c r="U34" s="5" t="s">
        <v>48</v>
      </c>
      <c r="V34" s="5" t="s">
        <v>253</v>
      </c>
      <c r="W34" s="5"/>
      <c r="X34" s="5" t="s">
        <v>253</v>
      </c>
      <c r="Y34" s="5"/>
      <c r="Z34" s="5" t="s">
        <v>253</v>
      </c>
      <c r="AA34" s="5"/>
      <c r="AB34" s="5"/>
      <c r="AC34" s="6"/>
      <c r="AD34" s="5"/>
      <c r="AE34" s="6"/>
      <c r="AF34" s="5"/>
      <c r="AG34" s="6"/>
      <c r="AH34" s="5"/>
      <c r="AI34" s="6"/>
      <c r="AJ34" s="5"/>
      <c r="AK34" s="6"/>
      <c r="AL34" s="85"/>
      <c r="AM34" s="24"/>
      <c r="AN34" s="24"/>
      <c r="AO34" s="24"/>
      <c r="AP34" s="24"/>
      <c r="AQ34" s="24"/>
      <c r="AR34" s="24"/>
      <c r="AS34" s="24"/>
      <c r="AT34" s="24"/>
      <c r="AU34" s="24"/>
      <c r="AV34" s="24"/>
    </row>
    <row r="35" spans="1:48">
      <c r="A35" s="2">
        <v>33</v>
      </c>
      <c r="B35" s="58" t="s">
        <v>155</v>
      </c>
      <c r="C35" s="58" t="s">
        <v>156</v>
      </c>
      <c r="D35" s="2" t="s">
        <v>34</v>
      </c>
      <c r="E35" s="24">
        <v>4</v>
      </c>
      <c r="F35" s="45">
        <f>SUM(H35:AM35)-(0+0)</f>
        <v>236.20999999999998</v>
      </c>
      <c r="G35" s="47">
        <f t="shared" ref="G35:G66" si="2">F35/E35</f>
        <v>59.052499999999995</v>
      </c>
      <c r="H35" s="5"/>
      <c r="I35" s="5"/>
      <c r="J35" s="5">
        <v>62.5</v>
      </c>
      <c r="K35" s="5" t="s">
        <v>44</v>
      </c>
      <c r="L35" s="5"/>
      <c r="M35" s="5"/>
      <c r="N35" s="5">
        <v>67.08</v>
      </c>
      <c r="O35" s="5" t="s">
        <v>30</v>
      </c>
      <c r="P35" s="5"/>
      <c r="Q35" s="5"/>
      <c r="R35" s="12" t="s">
        <v>253</v>
      </c>
      <c r="S35" s="12"/>
      <c r="T35" s="5">
        <v>56.82</v>
      </c>
      <c r="U35" s="5" t="s">
        <v>31</v>
      </c>
      <c r="V35" s="5" t="s">
        <v>253</v>
      </c>
      <c r="W35" s="5"/>
      <c r="X35" s="5" t="s">
        <v>291</v>
      </c>
      <c r="Y35" s="5"/>
      <c r="Z35" s="5">
        <v>49.81</v>
      </c>
      <c r="AA35" s="5" t="s">
        <v>32</v>
      </c>
      <c r="AB35" s="5"/>
      <c r="AC35" s="6"/>
      <c r="AD35" s="5"/>
      <c r="AE35" s="6"/>
      <c r="AF35" s="5"/>
      <c r="AG35" s="6"/>
      <c r="AH35" s="5"/>
      <c r="AI35" s="6"/>
      <c r="AJ35" s="5"/>
      <c r="AK35" s="6"/>
      <c r="AL35" s="87"/>
      <c r="AM35" s="88"/>
      <c r="AN35" s="88"/>
      <c r="AO35" s="88"/>
      <c r="AP35" s="88"/>
      <c r="AQ35" s="88"/>
      <c r="AR35" s="88"/>
      <c r="AS35" s="88"/>
      <c r="AT35" s="88"/>
      <c r="AU35" s="88"/>
      <c r="AV35" s="88"/>
    </row>
    <row r="36" spans="1:48" s="8" customFormat="1">
      <c r="A36" s="2">
        <v>34</v>
      </c>
      <c r="B36" s="49" t="s">
        <v>243</v>
      </c>
      <c r="C36" s="49" t="s">
        <v>244</v>
      </c>
      <c r="D36" s="24" t="s">
        <v>245</v>
      </c>
      <c r="E36" s="9">
        <v>5</v>
      </c>
      <c r="F36" s="45">
        <f>SUM(H36:AM36)-(V36+0)</f>
        <v>233.88000000000005</v>
      </c>
      <c r="G36" s="47">
        <f t="shared" si="2"/>
        <v>46.77600000000001</v>
      </c>
      <c r="H36" s="13">
        <v>46.61</v>
      </c>
      <c r="I36" s="24" t="s">
        <v>248</v>
      </c>
      <c r="J36" s="24"/>
      <c r="K36" s="24"/>
      <c r="L36" s="24">
        <v>49.22</v>
      </c>
      <c r="M36" s="24" t="s">
        <v>248</v>
      </c>
      <c r="N36" s="13" t="s">
        <v>253</v>
      </c>
      <c r="O36" s="24"/>
      <c r="P36" s="5"/>
      <c r="Q36" s="5"/>
      <c r="R36" s="5">
        <v>38.659999999999997</v>
      </c>
      <c r="S36" s="106" t="s">
        <v>87</v>
      </c>
      <c r="T36" s="5">
        <v>55.3</v>
      </c>
      <c r="U36" s="106" t="s">
        <v>87</v>
      </c>
      <c r="V36" s="74">
        <v>30.8</v>
      </c>
      <c r="W36" s="74" t="s">
        <v>87</v>
      </c>
      <c r="X36" s="5">
        <v>44.09</v>
      </c>
      <c r="Y36" s="106" t="s">
        <v>87</v>
      </c>
      <c r="Z36" s="5" t="s">
        <v>253</v>
      </c>
      <c r="AA36" s="5"/>
      <c r="AB36" s="5"/>
      <c r="AC36" s="6"/>
      <c r="AD36" s="5"/>
      <c r="AE36" s="6"/>
      <c r="AF36" s="5"/>
      <c r="AG36" s="6"/>
      <c r="AH36" s="5"/>
      <c r="AI36" s="6"/>
      <c r="AJ36" s="5"/>
      <c r="AK36" s="6"/>
      <c r="AL36" s="86"/>
      <c r="AM36" s="24"/>
      <c r="AN36" s="24"/>
      <c r="AO36" s="24"/>
      <c r="AP36" s="24"/>
      <c r="AQ36" s="24"/>
      <c r="AR36" s="24"/>
      <c r="AS36" s="24"/>
      <c r="AT36" s="24"/>
      <c r="AU36" s="24"/>
      <c r="AV36" s="24"/>
    </row>
    <row r="37" spans="1:48" s="8" customFormat="1">
      <c r="A37" s="2">
        <v>35</v>
      </c>
      <c r="B37" s="61" t="s">
        <v>151</v>
      </c>
      <c r="C37" s="61" t="s">
        <v>152</v>
      </c>
      <c r="D37" s="79" t="s">
        <v>32</v>
      </c>
      <c r="E37" s="9">
        <v>4</v>
      </c>
      <c r="F37" s="45">
        <f>SUM(H37:AM37)-(0+0)</f>
        <v>221.94</v>
      </c>
      <c r="G37" s="47">
        <f t="shared" si="2"/>
        <v>55.484999999999999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>
        <v>63.07</v>
      </c>
      <c r="U37" s="5" t="s">
        <v>30</v>
      </c>
      <c r="V37" s="5">
        <v>55.42</v>
      </c>
      <c r="W37" s="5" t="s">
        <v>31</v>
      </c>
      <c r="X37" s="5">
        <v>53.64</v>
      </c>
      <c r="Y37" s="5" t="s">
        <v>30</v>
      </c>
      <c r="Z37" s="5">
        <v>49.81</v>
      </c>
      <c r="AA37" s="5" t="s">
        <v>34</v>
      </c>
      <c r="AB37" s="5"/>
      <c r="AC37" s="6"/>
      <c r="AD37" s="5"/>
      <c r="AE37" s="6"/>
      <c r="AF37" s="5"/>
      <c r="AG37" s="6"/>
      <c r="AH37" s="5"/>
      <c r="AI37" s="6"/>
      <c r="AJ37" s="5"/>
      <c r="AK37" s="6"/>
      <c r="AL37" s="86"/>
      <c r="AM37" s="24"/>
      <c r="AN37" s="24"/>
      <c r="AO37" s="24"/>
      <c r="AP37" s="24"/>
      <c r="AQ37" s="24"/>
      <c r="AR37" s="24"/>
      <c r="AS37" s="24"/>
      <c r="AT37" s="24"/>
      <c r="AU37" s="24"/>
      <c r="AV37" s="24"/>
    </row>
    <row r="38" spans="1:48" s="8" customFormat="1">
      <c r="A38" s="2">
        <v>36</v>
      </c>
      <c r="B38" s="61" t="s">
        <v>80</v>
      </c>
      <c r="C38" s="61" t="s">
        <v>174</v>
      </c>
      <c r="D38" s="79" t="s">
        <v>180</v>
      </c>
      <c r="E38" s="9">
        <v>5</v>
      </c>
      <c r="F38" s="45">
        <f>SUM(H38:AM38)-(H38+N38+T38)</f>
        <v>211.70000000000002</v>
      </c>
      <c r="G38" s="47">
        <f t="shared" si="2"/>
        <v>42.34</v>
      </c>
      <c r="H38" s="74">
        <v>49.74</v>
      </c>
      <c r="I38" s="74" t="s">
        <v>181</v>
      </c>
      <c r="J38" s="12">
        <v>57.39</v>
      </c>
      <c r="K38" s="12" t="s">
        <v>181</v>
      </c>
      <c r="L38" s="4"/>
      <c r="M38" s="4"/>
      <c r="N38" s="74">
        <v>36.14</v>
      </c>
      <c r="O38" s="98" t="s">
        <v>181</v>
      </c>
      <c r="P38" s="13">
        <v>50.32</v>
      </c>
      <c r="Q38" s="24" t="s">
        <v>44</v>
      </c>
      <c r="R38" s="5">
        <v>53.8</v>
      </c>
      <c r="S38" s="24" t="s">
        <v>181</v>
      </c>
      <c r="T38" s="76">
        <v>46.97</v>
      </c>
      <c r="U38" s="75" t="s">
        <v>181</v>
      </c>
      <c r="V38" s="24" t="s">
        <v>253</v>
      </c>
      <c r="W38" s="24"/>
      <c r="X38" s="13" t="s">
        <v>253</v>
      </c>
      <c r="Y38" s="24"/>
      <c r="Z38" s="13">
        <v>50.19</v>
      </c>
      <c r="AA38" s="24" t="s">
        <v>181</v>
      </c>
      <c r="AB38" s="24"/>
      <c r="AC38" s="24"/>
      <c r="AD38" s="13"/>
      <c r="AE38" s="24"/>
      <c r="AF38" s="13"/>
      <c r="AG38" s="24"/>
      <c r="AH38" s="13"/>
      <c r="AI38" s="24"/>
      <c r="AJ38" s="13"/>
      <c r="AK38" s="24"/>
      <c r="AL38" s="85"/>
      <c r="AM38" s="24"/>
      <c r="AN38" s="24"/>
      <c r="AO38" s="24"/>
      <c r="AP38" s="24"/>
      <c r="AQ38" s="24"/>
      <c r="AR38" s="24"/>
      <c r="AS38" s="24"/>
      <c r="AT38" s="24"/>
      <c r="AU38" s="24"/>
      <c r="AV38" s="24"/>
    </row>
    <row r="39" spans="1:48" s="8" customFormat="1">
      <c r="A39" s="2">
        <v>37</v>
      </c>
      <c r="B39" s="61" t="s">
        <v>126</v>
      </c>
      <c r="C39" s="61" t="s">
        <v>127</v>
      </c>
      <c r="D39" s="79" t="s">
        <v>118</v>
      </c>
      <c r="E39" s="24">
        <v>5</v>
      </c>
      <c r="F39" s="45">
        <f>SUM(H39:AM39)-(0+0)</f>
        <v>205.85</v>
      </c>
      <c r="G39" s="47">
        <f t="shared" si="2"/>
        <v>41.17</v>
      </c>
      <c r="H39" s="5"/>
      <c r="I39" s="5"/>
      <c r="J39" s="5"/>
      <c r="K39" s="5"/>
      <c r="L39" s="5"/>
      <c r="M39" s="5"/>
      <c r="N39" s="5"/>
      <c r="O39" s="5"/>
      <c r="P39" s="5">
        <v>45.13</v>
      </c>
      <c r="Q39" s="5" t="s">
        <v>116</v>
      </c>
      <c r="R39" s="5">
        <v>46.97</v>
      </c>
      <c r="S39" s="5" t="s">
        <v>116</v>
      </c>
      <c r="T39" s="5">
        <v>31.25</v>
      </c>
      <c r="U39" s="5" t="s">
        <v>116</v>
      </c>
      <c r="V39" s="5">
        <v>46.25</v>
      </c>
      <c r="W39" s="5" t="s">
        <v>116</v>
      </c>
      <c r="X39" s="5">
        <v>36.25</v>
      </c>
      <c r="Y39" s="5" t="s">
        <v>117</v>
      </c>
      <c r="Z39" s="5" t="s">
        <v>253</v>
      </c>
      <c r="AA39" s="5"/>
      <c r="AB39" s="5"/>
      <c r="AC39" s="6"/>
      <c r="AD39" s="5"/>
      <c r="AE39" s="6"/>
      <c r="AF39" s="5"/>
      <c r="AG39" s="6"/>
      <c r="AH39" s="5"/>
      <c r="AI39" s="6"/>
      <c r="AJ39" s="5"/>
      <c r="AK39" s="6"/>
      <c r="AL39" s="85"/>
      <c r="AM39" s="24"/>
      <c r="AN39" s="24"/>
      <c r="AO39" s="24"/>
      <c r="AP39" s="24"/>
      <c r="AQ39" s="24"/>
      <c r="AR39" s="24"/>
      <c r="AS39" s="24"/>
      <c r="AT39" s="24"/>
      <c r="AU39" s="24"/>
      <c r="AV39" s="24"/>
    </row>
    <row r="40" spans="1:48" s="8" customFormat="1">
      <c r="A40" s="2">
        <v>38</v>
      </c>
      <c r="B40" s="61" t="s">
        <v>129</v>
      </c>
      <c r="C40" s="61" t="s">
        <v>130</v>
      </c>
      <c r="D40" s="79" t="s">
        <v>38</v>
      </c>
      <c r="E40" s="9">
        <v>4</v>
      </c>
      <c r="F40" s="45">
        <f>SUM(H40:AM40)-(0+0)</f>
        <v>188.64999999999998</v>
      </c>
      <c r="G40" s="47">
        <f t="shared" si="2"/>
        <v>47.162499999999994</v>
      </c>
      <c r="H40" s="24"/>
      <c r="I40" s="24"/>
      <c r="J40" s="24"/>
      <c r="K40" s="24"/>
      <c r="L40" s="24"/>
      <c r="M40" s="24"/>
      <c r="N40" s="13">
        <v>49.38</v>
      </c>
      <c r="O40" s="24" t="s">
        <v>33</v>
      </c>
      <c r="P40" s="5">
        <v>42.56</v>
      </c>
      <c r="Q40" s="5" t="s">
        <v>33</v>
      </c>
      <c r="R40" s="5">
        <v>57.32</v>
      </c>
      <c r="S40" s="5" t="s">
        <v>30</v>
      </c>
      <c r="T40" s="5" t="s">
        <v>253</v>
      </c>
      <c r="U40" s="5"/>
      <c r="V40" s="5" t="s">
        <v>253</v>
      </c>
      <c r="W40" s="5"/>
      <c r="X40" s="5" t="s">
        <v>253</v>
      </c>
      <c r="Y40" s="5"/>
      <c r="Z40" s="5">
        <v>39.39</v>
      </c>
      <c r="AA40" s="5" t="s">
        <v>33</v>
      </c>
      <c r="AB40" s="5"/>
      <c r="AC40" s="6"/>
      <c r="AD40" s="5"/>
      <c r="AE40" s="6"/>
      <c r="AF40" s="5"/>
      <c r="AG40" s="6"/>
      <c r="AH40" s="5"/>
      <c r="AI40" s="6"/>
      <c r="AJ40" s="5"/>
      <c r="AK40" s="6"/>
      <c r="AL40" s="85"/>
      <c r="AM40" s="24"/>
      <c r="AN40" s="24"/>
      <c r="AO40" s="24"/>
      <c r="AP40" s="24"/>
      <c r="AQ40" s="24"/>
      <c r="AR40" s="24"/>
      <c r="AS40" s="24"/>
      <c r="AT40" s="24"/>
      <c r="AU40" s="24"/>
      <c r="AV40" s="24"/>
    </row>
    <row r="41" spans="1:48" s="8" customFormat="1">
      <c r="A41" s="2">
        <v>39</v>
      </c>
      <c r="B41" s="61" t="s">
        <v>167</v>
      </c>
      <c r="C41" s="61" t="s">
        <v>168</v>
      </c>
      <c r="D41" s="79" t="s">
        <v>136</v>
      </c>
      <c r="E41" s="9">
        <v>3</v>
      </c>
      <c r="F41" s="45">
        <f>SUM(H41:AM41)-(V41+0)</f>
        <v>173.72</v>
      </c>
      <c r="G41" s="47">
        <f t="shared" si="2"/>
        <v>57.906666666666666</v>
      </c>
      <c r="H41" s="5"/>
      <c r="I41" s="5"/>
      <c r="J41" s="5"/>
      <c r="K41" s="5"/>
      <c r="L41" s="5"/>
      <c r="M41" s="5"/>
      <c r="N41" s="5"/>
      <c r="O41" s="5"/>
      <c r="P41" s="12"/>
      <c r="Q41" s="12"/>
      <c r="R41" s="12">
        <v>52.02</v>
      </c>
      <c r="S41" s="12" t="s">
        <v>45</v>
      </c>
      <c r="T41" s="12">
        <v>71.489999999999995</v>
      </c>
      <c r="U41" s="12" t="s">
        <v>45</v>
      </c>
      <c r="V41" s="74">
        <v>48.75</v>
      </c>
      <c r="W41" s="74" t="s">
        <v>45</v>
      </c>
      <c r="X41" s="12">
        <v>50.21</v>
      </c>
      <c r="Y41" s="12" t="s">
        <v>45</v>
      </c>
      <c r="Z41" s="12" t="s">
        <v>253</v>
      </c>
      <c r="AA41" s="12"/>
      <c r="AB41" s="12"/>
      <c r="AC41" s="18"/>
      <c r="AD41" s="18"/>
      <c r="AE41" s="18"/>
      <c r="AF41" s="12"/>
      <c r="AG41" s="18"/>
      <c r="AH41" s="12"/>
      <c r="AI41" s="18"/>
      <c r="AJ41" s="12"/>
      <c r="AK41" s="4"/>
      <c r="AL41" s="86"/>
      <c r="AM41" s="24"/>
      <c r="AN41" s="24"/>
      <c r="AO41" s="24"/>
      <c r="AP41" s="24"/>
      <c r="AQ41" s="24"/>
      <c r="AR41" s="24"/>
      <c r="AS41" s="24"/>
      <c r="AT41" s="24"/>
      <c r="AU41" s="24"/>
      <c r="AV41" s="24"/>
    </row>
    <row r="42" spans="1:48" s="8" customFormat="1">
      <c r="A42" s="2">
        <v>40</v>
      </c>
      <c r="B42" s="58" t="s">
        <v>252</v>
      </c>
      <c r="C42" s="58" t="s">
        <v>191</v>
      </c>
      <c r="D42" s="2" t="s">
        <v>251</v>
      </c>
      <c r="E42" s="24">
        <v>3</v>
      </c>
      <c r="F42" s="45">
        <f>SUM(H42:AM42)-(0+0)</f>
        <v>170.56</v>
      </c>
      <c r="G42" s="47">
        <f t="shared" si="2"/>
        <v>56.853333333333332</v>
      </c>
      <c r="H42" s="5"/>
      <c r="I42" s="5"/>
      <c r="J42" s="5"/>
      <c r="K42" s="5"/>
      <c r="L42" s="5">
        <v>66.48</v>
      </c>
      <c r="M42" s="5" t="s">
        <v>82</v>
      </c>
      <c r="N42" s="5" t="s">
        <v>253</v>
      </c>
      <c r="O42" s="5"/>
      <c r="P42" s="5"/>
      <c r="Q42" s="5"/>
      <c r="R42" s="5" t="s">
        <v>253</v>
      </c>
      <c r="S42" s="5"/>
      <c r="T42" s="5" t="s">
        <v>253</v>
      </c>
      <c r="U42" s="5"/>
      <c r="V42" s="5" t="s">
        <v>253</v>
      </c>
      <c r="W42" s="5"/>
      <c r="X42" s="5">
        <v>59.38</v>
      </c>
      <c r="Y42" s="5" t="s">
        <v>82</v>
      </c>
      <c r="Z42" s="5">
        <v>44.7</v>
      </c>
      <c r="AA42" s="5" t="s">
        <v>82</v>
      </c>
      <c r="AB42" s="5"/>
      <c r="AC42" s="6"/>
      <c r="AD42" s="5"/>
      <c r="AE42" s="6"/>
      <c r="AF42" s="5"/>
      <c r="AG42" s="6"/>
      <c r="AH42" s="13"/>
      <c r="AI42" s="24"/>
      <c r="AJ42" s="5"/>
      <c r="AK42" s="6"/>
      <c r="AL42" s="85"/>
      <c r="AM42" s="24"/>
      <c r="AN42" s="24"/>
      <c r="AO42" s="24"/>
      <c r="AP42" s="24"/>
      <c r="AQ42" s="24"/>
      <c r="AR42" s="24"/>
      <c r="AS42" s="24"/>
      <c r="AT42" s="24"/>
      <c r="AU42" s="24"/>
      <c r="AV42" s="24"/>
    </row>
    <row r="43" spans="1:48" s="8" customFormat="1">
      <c r="A43" s="2">
        <v>41</v>
      </c>
      <c r="B43" s="61" t="s">
        <v>182</v>
      </c>
      <c r="C43" s="61" t="s">
        <v>261</v>
      </c>
      <c r="D43" s="79" t="s">
        <v>263</v>
      </c>
      <c r="E43" s="24">
        <v>3</v>
      </c>
      <c r="F43" s="45">
        <f>SUM(H43:AM43)-(0+0)</f>
        <v>168.55</v>
      </c>
      <c r="G43" s="47">
        <f t="shared" si="2"/>
        <v>56.183333333333337</v>
      </c>
      <c r="H43" s="5"/>
      <c r="I43" s="5"/>
      <c r="J43" s="16"/>
      <c r="K43" s="16"/>
      <c r="L43" s="5"/>
      <c r="M43" s="5"/>
      <c r="N43" s="5">
        <v>50.21</v>
      </c>
      <c r="O43" s="5" t="s">
        <v>262</v>
      </c>
      <c r="P43" s="5">
        <v>63.96</v>
      </c>
      <c r="Q43" s="5" t="s">
        <v>12</v>
      </c>
      <c r="R43" s="5" t="s">
        <v>253</v>
      </c>
      <c r="S43" s="5"/>
      <c r="T43" s="5" t="s">
        <v>253</v>
      </c>
      <c r="U43" s="5"/>
      <c r="V43" s="5" t="s">
        <v>253</v>
      </c>
      <c r="W43" s="5"/>
      <c r="X43" s="5">
        <v>54.38</v>
      </c>
      <c r="Y43" s="5" t="s">
        <v>262</v>
      </c>
      <c r="Z43" s="5" t="s">
        <v>253</v>
      </c>
      <c r="AA43" s="5"/>
      <c r="AB43" s="5"/>
      <c r="AC43" s="6"/>
      <c r="AD43" s="5"/>
      <c r="AE43" s="6"/>
      <c r="AF43" s="5"/>
      <c r="AG43" s="6"/>
      <c r="AH43" s="5"/>
      <c r="AI43" s="6"/>
      <c r="AJ43" s="5"/>
      <c r="AK43" s="6"/>
      <c r="AL43" s="85"/>
      <c r="AM43" s="24"/>
      <c r="AN43" s="24"/>
      <c r="AO43" s="24"/>
      <c r="AP43" s="24"/>
      <c r="AQ43" s="24"/>
      <c r="AR43" s="24"/>
      <c r="AS43" s="24"/>
      <c r="AT43" s="24"/>
      <c r="AU43" s="24"/>
      <c r="AV43" s="24"/>
    </row>
    <row r="44" spans="1:48" s="8" customFormat="1">
      <c r="A44" s="2">
        <v>42</v>
      </c>
      <c r="B44" s="61" t="s">
        <v>140</v>
      </c>
      <c r="C44" s="61" t="s">
        <v>161</v>
      </c>
      <c r="D44" s="79" t="s">
        <v>83</v>
      </c>
      <c r="E44" s="24">
        <v>4</v>
      </c>
      <c r="F44" s="45">
        <f>SUM(H44:AM44)-(0+0)</f>
        <v>166.93</v>
      </c>
      <c r="G44" s="47">
        <f t="shared" si="2"/>
        <v>41.732500000000002</v>
      </c>
      <c r="H44" s="12">
        <v>48.96</v>
      </c>
      <c r="I44" s="12" t="s">
        <v>48</v>
      </c>
      <c r="J44" s="5">
        <v>55.47</v>
      </c>
      <c r="K44" s="5" t="s">
        <v>48</v>
      </c>
      <c r="L44" s="5"/>
      <c r="M44" s="5"/>
      <c r="N44" s="5">
        <v>62.5</v>
      </c>
      <c r="O44" s="5" t="s">
        <v>43</v>
      </c>
      <c r="P44" s="5"/>
      <c r="Q44" s="5"/>
      <c r="R44" s="5" t="s">
        <v>253</v>
      </c>
      <c r="S44" s="5"/>
      <c r="T44" s="5" t="s">
        <v>253</v>
      </c>
      <c r="U44" s="5"/>
      <c r="V44" s="5" t="s">
        <v>253</v>
      </c>
      <c r="W44" s="5"/>
      <c r="X44" s="5" t="s">
        <v>253</v>
      </c>
      <c r="Y44" s="5"/>
      <c r="Z44" s="5" t="s">
        <v>253</v>
      </c>
      <c r="AA44" s="5"/>
      <c r="AB44" s="5"/>
      <c r="AC44" s="6"/>
      <c r="AD44" s="5"/>
      <c r="AE44" s="6"/>
      <c r="AF44" s="5"/>
      <c r="AG44" s="6"/>
      <c r="AH44" s="5"/>
      <c r="AI44" s="6"/>
      <c r="AJ44" s="5"/>
      <c r="AK44" s="6"/>
      <c r="AL44" s="85"/>
      <c r="AM44" s="24"/>
      <c r="AN44" s="24"/>
      <c r="AO44" s="24"/>
      <c r="AP44" s="24"/>
      <c r="AQ44" s="24"/>
      <c r="AR44" s="24"/>
      <c r="AS44" s="24"/>
      <c r="AT44" s="24"/>
      <c r="AU44" s="24"/>
      <c r="AV44" s="24"/>
    </row>
    <row r="45" spans="1:48" s="8" customFormat="1">
      <c r="A45" s="2">
        <v>43</v>
      </c>
      <c r="B45" s="62" t="s">
        <v>142</v>
      </c>
      <c r="C45" s="61" t="s">
        <v>143</v>
      </c>
      <c r="D45" s="79" t="s">
        <v>123</v>
      </c>
      <c r="E45" s="9">
        <v>3</v>
      </c>
      <c r="F45" s="45">
        <f>SUM(H45:AM45)-(0+0)</f>
        <v>166.01000000000002</v>
      </c>
      <c r="G45" s="47">
        <f t="shared" si="2"/>
        <v>55.336666666666673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>
        <v>44.7</v>
      </c>
      <c r="S45" s="5" t="s">
        <v>18</v>
      </c>
      <c r="T45" s="9">
        <v>62.6</v>
      </c>
      <c r="U45" s="5" t="s">
        <v>18</v>
      </c>
      <c r="V45" s="5" t="s">
        <v>253</v>
      </c>
      <c r="W45" s="5"/>
      <c r="X45" s="5" t="s">
        <v>253</v>
      </c>
      <c r="Y45" s="5"/>
      <c r="Z45" s="5">
        <v>58.71</v>
      </c>
      <c r="AA45" s="5" t="s">
        <v>308</v>
      </c>
      <c r="AB45" s="5"/>
      <c r="AC45" s="6"/>
      <c r="AD45" s="5"/>
      <c r="AE45" s="6"/>
      <c r="AF45" s="5"/>
      <c r="AG45" s="6"/>
      <c r="AH45" s="5"/>
      <c r="AI45" s="6"/>
      <c r="AJ45" s="5"/>
      <c r="AK45" s="6"/>
      <c r="AL45" s="85"/>
      <c r="AM45" s="24"/>
      <c r="AN45" s="24"/>
      <c r="AO45" s="24"/>
      <c r="AP45" s="24"/>
      <c r="AQ45" s="24"/>
      <c r="AR45" s="24"/>
      <c r="AS45" s="24"/>
      <c r="AT45" s="24"/>
      <c r="AU45" s="24"/>
      <c r="AV45" s="24"/>
    </row>
    <row r="46" spans="1:48" s="8" customFormat="1">
      <c r="A46" s="2">
        <v>44</v>
      </c>
      <c r="B46" s="61" t="s">
        <v>96</v>
      </c>
      <c r="C46" s="61" t="s">
        <v>97</v>
      </c>
      <c r="D46" s="79" t="s">
        <v>71</v>
      </c>
      <c r="E46" s="9">
        <v>4</v>
      </c>
      <c r="F46" s="45">
        <f>SUM(H46:AM46)-(0+0)</f>
        <v>165.64000000000001</v>
      </c>
      <c r="G46" s="47">
        <f t="shared" si="2"/>
        <v>41.410000000000004</v>
      </c>
      <c r="H46" s="12">
        <v>30.47</v>
      </c>
      <c r="I46" s="12" t="s">
        <v>65</v>
      </c>
      <c r="J46" s="5"/>
      <c r="K46" s="5"/>
      <c r="L46" s="5"/>
      <c r="M46" s="5"/>
      <c r="N46" s="5" t="s">
        <v>253</v>
      </c>
      <c r="O46" s="5"/>
      <c r="P46" s="5"/>
      <c r="Q46" s="5"/>
      <c r="R46" s="5" t="s">
        <v>253</v>
      </c>
      <c r="S46" s="5"/>
      <c r="T46" s="5" t="s">
        <v>253</v>
      </c>
      <c r="U46" s="5"/>
      <c r="V46" s="5">
        <v>44.38</v>
      </c>
      <c r="W46" s="5" t="s">
        <v>303</v>
      </c>
      <c r="X46" s="5">
        <v>44.77</v>
      </c>
      <c r="Y46" s="5" t="s">
        <v>303</v>
      </c>
      <c r="Z46" s="5">
        <v>46.02</v>
      </c>
      <c r="AA46" s="5" t="s">
        <v>303</v>
      </c>
      <c r="AB46" s="5"/>
      <c r="AC46" s="6"/>
      <c r="AD46" s="5"/>
      <c r="AE46" s="6"/>
      <c r="AF46" s="5"/>
      <c r="AG46" s="6"/>
      <c r="AH46" s="5"/>
      <c r="AI46" s="6"/>
      <c r="AJ46" s="5"/>
      <c r="AK46" s="6"/>
      <c r="AL46" s="85"/>
      <c r="AM46" s="24"/>
      <c r="AN46" s="24"/>
      <c r="AO46" s="24"/>
      <c r="AP46" s="24"/>
      <c r="AQ46" s="24"/>
      <c r="AR46" s="24"/>
      <c r="AS46" s="24"/>
      <c r="AT46" s="24"/>
      <c r="AU46" s="24"/>
      <c r="AV46" s="24"/>
    </row>
    <row r="47" spans="1:48" s="8" customFormat="1">
      <c r="A47" s="2">
        <v>45</v>
      </c>
      <c r="B47" s="61" t="s">
        <v>182</v>
      </c>
      <c r="C47" s="61" t="s">
        <v>183</v>
      </c>
      <c r="D47" s="79" t="s">
        <v>181</v>
      </c>
      <c r="E47" s="9">
        <v>4</v>
      </c>
      <c r="F47" s="45">
        <f>SUM(H47:AM47)-(H47+N47+T47)</f>
        <v>161.36999999999998</v>
      </c>
      <c r="G47" s="47">
        <f t="shared" si="2"/>
        <v>40.342499999999994</v>
      </c>
      <c r="H47" s="74">
        <v>49.74</v>
      </c>
      <c r="I47" s="74" t="s">
        <v>180</v>
      </c>
      <c r="J47" s="5">
        <v>57.39</v>
      </c>
      <c r="K47" s="5" t="s">
        <v>180</v>
      </c>
      <c r="L47" s="5"/>
      <c r="M47" s="5"/>
      <c r="N47" s="74">
        <v>36.14</v>
      </c>
      <c r="O47" s="74" t="s">
        <v>180</v>
      </c>
      <c r="P47" s="5"/>
      <c r="Q47" s="5"/>
      <c r="R47" s="5">
        <v>53.79</v>
      </c>
      <c r="S47" s="5" t="s">
        <v>180</v>
      </c>
      <c r="T47" s="74">
        <v>46.97</v>
      </c>
      <c r="U47" s="74" t="s">
        <v>180</v>
      </c>
      <c r="V47" s="5" t="s">
        <v>253</v>
      </c>
      <c r="W47" s="5"/>
      <c r="X47" s="5" t="s">
        <v>253</v>
      </c>
      <c r="Y47" s="5"/>
      <c r="Z47" s="5">
        <v>50.19</v>
      </c>
      <c r="AA47" s="5" t="s">
        <v>180</v>
      </c>
      <c r="AB47" s="5"/>
      <c r="AC47" s="6"/>
      <c r="AD47" s="5"/>
      <c r="AE47" s="6"/>
      <c r="AF47" s="5"/>
      <c r="AG47" s="6"/>
      <c r="AH47" s="5"/>
      <c r="AI47" s="6"/>
      <c r="AJ47" s="5"/>
      <c r="AK47" s="6"/>
      <c r="AL47" s="85"/>
      <c r="AM47" s="24"/>
      <c r="AN47" s="24"/>
      <c r="AO47" s="24"/>
      <c r="AP47" s="24"/>
      <c r="AQ47" s="24"/>
      <c r="AR47" s="24"/>
      <c r="AS47" s="24"/>
      <c r="AT47" s="24"/>
      <c r="AU47" s="24"/>
      <c r="AV47" s="24"/>
    </row>
    <row r="48" spans="1:48" s="8" customFormat="1">
      <c r="A48" s="2">
        <v>46</v>
      </c>
      <c r="B48" s="61" t="s">
        <v>46</v>
      </c>
      <c r="C48" s="61" t="s">
        <v>177</v>
      </c>
      <c r="D48" s="79" t="s">
        <v>178</v>
      </c>
      <c r="E48" s="9">
        <v>3</v>
      </c>
      <c r="F48" s="45">
        <f>SUM(H48:AM48)-(0+0)</f>
        <v>158.92000000000002</v>
      </c>
      <c r="G48" s="47">
        <f t="shared" si="2"/>
        <v>52.973333333333336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>
        <v>44.79</v>
      </c>
      <c r="W48" s="5" t="s">
        <v>179</v>
      </c>
      <c r="X48" s="5">
        <v>56.36</v>
      </c>
      <c r="Y48" s="5" t="s">
        <v>179</v>
      </c>
      <c r="Z48" s="5">
        <v>57.77</v>
      </c>
      <c r="AA48" s="5" t="s">
        <v>179</v>
      </c>
      <c r="AB48" s="5"/>
      <c r="AC48" s="10"/>
      <c r="AD48" s="5"/>
      <c r="AE48" s="10"/>
      <c r="AF48" s="5"/>
      <c r="AG48" s="10"/>
      <c r="AH48" s="5"/>
      <c r="AI48" s="10"/>
      <c r="AJ48" s="5"/>
      <c r="AK48" s="6"/>
      <c r="AL48" s="85"/>
      <c r="AM48" s="24"/>
      <c r="AN48" s="24"/>
      <c r="AO48" s="24"/>
      <c r="AP48" s="24"/>
      <c r="AQ48" s="24"/>
      <c r="AR48" s="24"/>
      <c r="AS48" s="24"/>
      <c r="AT48" s="24"/>
      <c r="AU48" s="24"/>
      <c r="AV48" s="24"/>
    </row>
    <row r="49" spans="1:48" s="8" customFormat="1">
      <c r="A49" s="2">
        <v>47</v>
      </c>
      <c r="B49" s="61" t="s">
        <v>46</v>
      </c>
      <c r="C49" s="61" t="s">
        <v>99</v>
      </c>
      <c r="D49" s="79" t="s">
        <v>179</v>
      </c>
      <c r="E49" s="24">
        <v>3</v>
      </c>
      <c r="F49" s="45">
        <f>SUM(H49:AM49)-(0+0)</f>
        <v>158.92000000000002</v>
      </c>
      <c r="G49" s="47">
        <f t="shared" si="2"/>
        <v>52.973333333333336</v>
      </c>
      <c r="H49" s="5"/>
      <c r="I49" s="5"/>
      <c r="J49" s="5"/>
      <c r="K49" s="5"/>
      <c r="L49" s="5"/>
      <c r="M49" s="5"/>
      <c r="N49" s="5"/>
      <c r="O49" s="5"/>
      <c r="P49" s="4"/>
      <c r="Q49" s="4"/>
      <c r="R49" s="12"/>
      <c r="S49" s="4"/>
      <c r="T49" s="4"/>
      <c r="U49" s="4"/>
      <c r="V49" s="12">
        <v>44.79</v>
      </c>
      <c r="W49" s="4" t="s">
        <v>178</v>
      </c>
      <c r="X49" s="12">
        <v>56.36</v>
      </c>
      <c r="Y49" s="4" t="s">
        <v>178</v>
      </c>
      <c r="Z49" s="12">
        <v>57.77</v>
      </c>
      <c r="AA49" s="4" t="s">
        <v>178</v>
      </c>
      <c r="AB49" s="4"/>
      <c r="AC49" s="4"/>
      <c r="AD49" s="4"/>
      <c r="AE49" s="4"/>
      <c r="AF49" s="12"/>
      <c r="AG49" s="4"/>
      <c r="AH49" s="12"/>
      <c r="AI49" s="4"/>
      <c r="AJ49" s="12"/>
      <c r="AK49" s="4"/>
      <c r="AL49" s="85"/>
      <c r="AM49" s="24"/>
      <c r="AN49" s="24"/>
      <c r="AO49" s="24"/>
      <c r="AP49" s="24"/>
      <c r="AQ49" s="24"/>
      <c r="AR49" s="24"/>
      <c r="AS49" s="24"/>
      <c r="AT49" s="24"/>
      <c r="AU49" s="24"/>
      <c r="AV49" s="24"/>
    </row>
    <row r="50" spans="1:48" s="8" customFormat="1">
      <c r="A50" s="2">
        <v>48</v>
      </c>
      <c r="B50" s="61" t="s">
        <v>162</v>
      </c>
      <c r="C50" s="61" t="s">
        <v>163</v>
      </c>
      <c r="D50" s="79" t="s">
        <v>86</v>
      </c>
      <c r="E50" s="9">
        <v>3</v>
      </c>
      <c r="F50" s="45">
        <f>SUM(H50:AM50)-(H50+L50+J50+R50+X50)</f>
        <v>157.30000000000001</v>
      </c>
      <c r="G50" s="47">
        <f t="shared" si="2"/>
        <v>52.433333333333337</v>
      </c>
      <c r="H50" s="74">
        <v>47.66</v>
      </c>
      <c r="I50" s="74" t="s">
        <v>242</v>
      </c>
      <c r="J50" s="74">
        <v>40.630000000000003</v>
      </c>
      <c r="K50" s="74" t="s">
        <v>242</v>
      </c>
      <c r="L50" s="74">
        <v>40.06</v>
      </c>
      <c r="M50" s="74" t="s">
        <v>242</v>
      </c>
      <c r="N50" s="5">
        <v>52.73</v>
      </c>
      <c r="O50" s="5" t="s">
        <v>242</v>
      </c>
      <c r="P50" s="5"/>
      <c r="Q50" s="5"/>
      <c r="R50" s="74">
        <v>45.37</v>
      </c>
      <c r="S50" s="74" t="s">
        <v>242</v>
      </c>
      <c r="T50" s="5">
        <v>51.03</v>
      </c>
      <c r="U50" s="5" t="s">
        <v>242</v>
      </c>
      <c r="V50" s="5">
        <v>53.54</v>
      </c>
      <c r="W50" s="5" t="s">
        <v>242</v>
      </c>
      <c r="X50" s="74">
        <v>49.58</v>
      </c>
      <c r="Y50" s="74" t="s">
        <v>242</v>
      </c>
      <c r="Z50" s="5" t="s">
        <v>253</v>
      </c>
      <c r="AA50" s="5"/>
      <c r="AB50" s="5"/>
      <c r="AC50" s="6"/>
      <c r="AD50" s="5"/>
      <c r="AE50" s="6"/>
      <c r="AF50" s="5"/>
      <c r="AG50" s="6"/>
      <c r="AH50" s="5"/>
      <c r="AI50" s="6"/>
      <c r="AJ50" s="5"/>
      <c r="AK50" s="6"/>
      <c r="AL50" s="85"/>
      <c r="AM50" s="24"/>
      <c r="AN50" s="24"/>
      <c r="AO50" s="24"/>
      <c r="AP50" s="24"/>
      <c r="AQ50" s="24"/>
      <c r="AR50" s="24"/>
      <c r="AS50" s="24"/>
      <c r="AT50" s="24"/>
      <c r="AU50" s="24"/>
      <c r="AV50" s="24"/>
    </row>
    <row r="51" spans="1:48" s="8" customFormat="1">
      <c r="A51" s="2">
        <v>49</v>
      </c>
      <c r="B51" s="49" t="s">
        <v>241</v>
      </c>
      <c r="C51" s="49" t="s">
        <v>240</v>
      </c>
      <c r="D51" s="24" t="s">
        <v>242</v>
      </c>
      <c r="E51" s="9">
        <v>3</v>
      </c>
      <c r="F51" s="45">
        <f>SUM(H51:AM51)-(H51+L51+J51+R51+X51)</f>
        <v>157.30000000000001</v>
      </c>
      <c r="G51" s="47">
        <f t="shared" si="2"/>
        <v>52.433333333333337</v>
      </c>
      <c r="H51" s="76">
        <v>47.66</v>
      </c>
      <c r="I51" s="75" t="s">
        <v>86</v>
      </c>
      <c r="J51" s="76">
        <v>40.630000000000003</v>
      </c>
      <c r="K51" s="75" t="s">
        <v>86</v>
      </c>
      <c r="L51" s="76">
        <v>40.06</v>
      </c>
      <c r="M51" s="75" t="s">
        <v>86</v>
      </c>
      <c r="N51" s="13">
        <v>52.73</v>
      </c>
      <c r="O51" s="24" t="s">
        <v>86</v>
      </c>
      <c r="P51" s="5"/>
      <c r="Q51" s="5"/>
      <c r="R51" s="74">
        <v>45.37</v>
      </c>
      <c r="S51" s="74" t="s">
        <v>86</v>
      </c>
      <c r="T51" s="5">
        <v>51.03</v>
      </c>
      <c r="U51" s="5" t="s">
        <v>86</v>
      </c>
      <c r="V51" s="5">
        <v>53.54</v>
      </c>
      <c r="W51" s="5" t="s">
        <v>86</v>
      </c>
      <c r="X51" s="74">
        <v>49.58</v>
      </c>
      <c r="Y51" s="74" t="s">
        <v>86</v>
      </c>
      <c r="Z51" s="5" t="s">
        <v>253</v>
      </c>
      <c r="AA51" s="5"/>
      <c r="AB51" s="5"/>
      <c r="AC51" s="6"/>
      <c r="AD51" s="5"/>
      <c r="AE51" s="6"/>
      <c r="AF51" s="5"/>
      <c r="AG51" s="6"/>
      <c r="AH51" s="5"/>
      <c r="AI51" s="6"/>
      <c r="AJ51" s="5"/>
      <c r="AK51" s="6"/>
      <c r="AL51" s="85"/>
      <c r="AM51" s="24"/>
      <c r="AN51" s="24"/>
      <c r="AO51" s="24"/>
      <c r="AP51" s="24"/>
      <c r="AQ51" s="24"/>
      <c r="AR51" s="24"/>
      <c r="AS51" s="24"/>
      <c r="AT51" s="24"/>
      <c r="AU51" s="24"/>
      <c r="AV51" s="24"/>
    </row>
    <row r="52" spans="1:48" s="8" customFormat="1">
      <c r="A52" s="2">
        <v>50</v>
      </c>
      <c r="B52" s="61" t="s">
        <v>185</v>
      </c>
      <c r="C52" s="61" t="s">
        <v>188</v>
      </c>
      <c r="D52" s="79" t="s">
        <v>187</v>
      </c>
      <c r="E52" s="9">
        <v>3</v>
      </c>
      <c r="F52" s="45">
        <f>SUM(H52:AM52)-(J52+L52+N52+V52+X52+Z52)</f>
        <v>154.06</v>
      </c>
      <c r="G52" s="47">
        <f t="shared" si="2"/>
        <v>51.353333333333332</v>
      </c>
      <c r="H52" s="5"/>
      <c r="I52" s="5"/>
      <c r="J52" s="74">
        <v>46.09</v>
      </c>
      <c r="K52" s="74" t="s">
        <v>186</v>
      </c>
      <c r="L52" s="74">
        <v>42.19</v>
      </c>
      <c r="M52" s="74" t="s">
        <v>186</v>
      </c>
      <c r="N52" s="74">
        <v>43.18</v>
      </c>
      <c r="O52" s="74" t="s">
        <v>186</v>
      </c>
      <c r="P52" s="5">
        <v>52.98</v>
      </c>
      <c r="Q52" s="5" t="s">
        <v>186</v>
      </c>
      <c r="R52" s="5">
        <v>54.8</v>
      </c>
      <c r="S52" s="5" t="s">
        <v>187</v>
      </c>
      <c r="T52" s="5">
        <v>46.28</v>
      </c>
      <c r="U52" s="5" t="s">
        <v>186</v>
      </c>
      <c r="V52" s="74">
        <v>46.04</v>
      </c>
      <c r="W52" s="74" t="s">
        <v>186</v>
      </c>
      <c r="X52" s="74">
        <v>42.92</v>
      </c>
      <c r="Y52" s="74" t="s">
        <v>186</v>
      </c>
      <c r="Z52" s="74">
        <v>44.13</v>
      </c>
      <c r="AA52" s="74" t="s">
        <v>186</v>
      </c>
      <c r="AB52" s="5"/>
      <c r="AC52" s="6"/>
      <c r="AD52" s="5"/>
      <c r="AE52" s="6"/>
      <c r="AF52" s="5"/>
      <c r="AG52" s="6"/>
      <c r="AH52" s="5"/>
      <c r="AI52" s="6"/>
      <c r="AJ52" s="5"/>
      <c r="AK52" s="6"/>
      <c r="AL52" s="85"/>
      <c r="AM52" s="24"/>
      <c r="AN52" s="24"/>
      <c r="AO52" s="24"/>
      <c r="AP52" s="24"/>
      <c r="AQ52" s="24"/>
      <c r="AR52" s="24"/>
      <c r="AS52" s="24"/>
      <c r="AT52" s="24"/>
      <c r="AU52" s="24"/>
      <c r="AV52" s="24"/>
    </row>
    <row r="53" spans="1:48" s="8" customFormat="1">
      <c r="A53" s="2">
        <v>51</v>
      </c>
      <c r="B53" s="61" t="s">
        <v>256</v>
      </c>
      <c r="C53" s="61" t="s">
        <v>122</v>
      </c>
      <c r="D53" s="79" t="s">
        <v>255</v>
      </c>
      <c r="E53" s="24">
        <v>4</v>
      </c>
      <c r="F53" s="45">
        <f>SUM(H53:AM53)-(N53+0)</f>
        <v>153.19</v>
      </c>
      <c r="G53" s="47">
        <f t="shared" si="2"/>
        <v>38.297499999999999</v>
      </c>
      <c r="H53" s="5"/>
      <c r="I53" s="5"/>
      <c r="J53" s="5"/>
      <c r="K53" s="5"/>
      <c r="L53" s="5"/>
      <c r="M53" s="5"/>
      <c r="N53" s="74">
        <v>36.46</v>
      </c>
      <c r="O53" s="74" t="s">
        <v>117</v>
      </c>
      <c r="P53" s="5">
        <v>41.37</v>
      </c>
      <c r="Q53" s="5" t="s">
        <v>117</v>
      </c>
      <c r="R53" s="5">
        <v>35.880000000000003</v>
      </c>
      <c r="S53" s="5" t="s">
        <v>117</v>
      </c>
      <c r="T53" s="5">
        <v>42.23</v>
      </c>
      <c r="U53" s="5" t="s">
        <v>117</v>
      </c>
      <c r="V53" s="5" t="s">
        <v>253</v>
      </c>
      <c r="W53" s="5"/>
      <c r="X53" s="5" t="s">
        <v>253</v>
      </c>
      <c r="Y53" s="5"/>
      <c r="Z53" s="5">
        <v>33.71</v>
      </c>
      <c r="AA53" s="5" t="s">
        <v>117</v>
      </c>
      <c r="AB53" s="5"/>
      <c r="AC53" s="6"/>
      <c r="AD53" s="5"/>
      <c r="AE53" s="6"/>
      <c r="AF53" s="5"/>
      <c r="AG53" s="6"/>
      <c r="AH53" s="5"/>
      <c r="AI53" s="6"/>
      <c r="AJ53" s="5"/>
      <c r="AK53" s="6"/>
      <c r="AL53" s="85"/>
      <c r="AM53" s="24"/>
      <c r="AN53" s="24"/>
      <c r="AO53" s="24"/>
      <c r="AP53" s="24"/>
      <c r="AQ53" s="24"/>
      <c r="AR53" s="24"/>
      <c r="AS53" s="24"/>
      <c r="AT53" s="24"/>
      <c r="AU53" s="24"/>
      <c r="AV53" s="24"/>
    </row>
    <row r="54" spans="1:48" s="8" customFormat="1">
      <c r="A54" s="2">
        <v>52</v>
      </c>
      <c r="B54" s="61" t="s">
        <v>185</v>
      </c>
      <c r="C54" s="61" t="s">
        <v>97</v>
      </c>
      <c r="D54" s="79" t="s">
        <v>186</v>
      </c>
      <c r="E54" s="24">
        <v>3</v>
      </c>
      <c r="F54" s="45">
        <f>SUM(H54:AM54)-(J54+L54+N54+V54+X58+Z54)</f>
        <v>155.10000000000002</v>
      </c>
      <c r="G54" s="47">
        <f t="shared" si="2"/>
        <v>51.70000000000001</v>
      </c>
      <c r="H54" s="5"/>
      <c r="I54" s="5"/>
      <c r="J54" s="74">
        <v>46.09</v>
      </c>
      <c r="K54" s="74" t="s">
        <v>187</v>
      </c>
      <c r="L54" s="74">
        <v>42.19</v>
      </c>
      <c r="M54" s="74" t="s">
        <v>187</v>
      </c>
      <c r="N54" s="74">
        <v>43.18</v>
      </c>
      <c r="O54" s="74" t="s">
        <v>187</v>
      </c>
      <c r="P54" s="12">
        <v>52.98</v>
      </c>
      <c r="Q54" s="4" t="s">
        <v>187</v>
      </c>
      <c r="R54" s="73">
        <v>54.8</v>
      </c>
      <c r="S54" s="72" t="s">
        <v>186</v>
      </c>
      <c r="T54" s="12">
        <v>46.28</v>
      </c>
      <c r="U54" s="4" t="s">
        <v>187</v>
      </c>
      <c r="V54" s="74">
        <v>46.04</v>
      </c>
      <c r="W54" s="98" t="s">
        <v>87</v>
      </c>
      <c r="X54" s="74">
        <v>42.92</v>
      </c>
      <c r="Y54" s="98" t="s">
        <v>187</v>
      </c>
      <c r="Z54" s="74">
        <v>44.13</v>
      </c>
      <c r="AA54" s="98" t="s">
        <v>187</v>
      </c>
      <c r="AB54" s="12"/>
      <c r="AC54" s="4"/>
      <c r="AD54" s="4"/>
      <c r="AE54" s="4"/>
      <c r="AF54" s="12"/>
      <c r="AG54" s="4"/>
      <c r="AH54" s="12"/>
      <c r="AI54" s="4"/>
      <c r="AJ54" s="12"/>
      <c r="AK54" s="4"/>
      <c r="AL54" s="85"/>
      <c r="AM54" s="24"/>
      <c r="AN54" s="24"/>
      <c r="AO54" s="24"/>
      <c r="AP54" s="24"/>
      <c r="AQ54" s="24"/>
      <c r="AR54" s="24"/>
      <c r="AS54" s="24"/>
      <c r="AT54" s="24"/>
      <c r="AU54" s="24"/>
      <c r="AV54" s="24"/>
    </row>
    <row r="55" spans="1:48" s="8" customFormat="1">
      <c r="A55" s="2">
        <v>53</v>
      </c>
      <c r="B55" s="61" t="s">
        <v>157</v>
      </c>
      <c r="C55" s="61" t="s">
        <v>158</v>
      </c>
      <c r="D55" s="79" t="s">
        <v>91</v>
      </c>
      <c r="E55" s="9">
        <v>4</v>
      </c>
      <c r="F55" s="45">
        <f>SUM(H55:AM55)-(J55+N55+R55)</f>
        <v>149.39000000000001</v>
      </c>
      <c r="G55" s="47">
        <f t="shared" si="2"/>
        <v>37.347500000000004</v>
      </c>
      <c r="H55" s="5">
        <v>54.69</v>
      </c>
      <c r="I55" s="5" t="s">
        <v>239</v>
      </c>
      <c r="J55" s="74">
        <v>39.58</v>
      </c>
      <c r="K55" s="74" t="s">
        <v>239</v>
      </c>
      <c r="L55" s="5"/>
      <c r="M55" s="5"/>
      <c r="N55" s="74">
        <v>36.04</v>
      </c>
      <c r="O55" s="74" t="s">
        <v>239</v>
      </c>
      <c r="P55" s="5">
        <v>50</v>
      </c>
      <c r="Q55" s="5" t="s">
        <v>239</v>
      </c>
      <c r="R55" s="103">
        <v>38.659999999999997</v>
      </c>
      <c r="S55" s="103" t="s">
        <v>239</v>
      </c>
      <c r="T55" s="5">
        <v>44.7</v>
      </c>
      <c r="U55" s="5" t="s">
        <v>239</v>
      </c>
      <c r="V55" s="5" t="s">
        <v>253</v>
      </c>
      <c r="W55" s="5"/>
      <c r="X55" s="5" t="s">
        <v>253</v>
      </c>
      <c r="Y55" s="5"/>
      <c r="Z55" s="5" t="s">
        <v>253</v>
      </c>
      <c r="AA55" s="5"/>
      <c r="AB55" s="5"/>
      <c r="AC55" s="6"/>
      <c r="AD55" s="5"/>
      <c r="AE55" s="6"/>
      <c r="AF55" s="5"/>
      <c r="AG55" s="6"/>
      <c r="AH55" s="5"/>
      <c r="AI55" s="6"/>
      <c r="AJ55" s="5"/>
      <c r="AK55" s="6"/>
      <c r="AL55" s="85"/>
      <c r="AM55" s="24"/>
      <c r="AN55" s="24"/>
      <c r="AO55" s="24"/>
      <c r="AP55" s="24"/>
      <c r="AQ55" s="24"/>
      <c r="AR55" s="24"/>
      <c r="AS55" s="24"/>
      <c r="AT55" s="24"/>
      <c r="AU55" s="24"/>
      <c r="AV55" s="24"/>
    </row>
    <row r="56" spans="1:48" s="8" customFormat="1">
      <c r="A56" s="2">
        <v>54</v>
      </c>
      <c r="B56" s="61" t="s">
        <v>131</v>
      </c>
      <c r="C56" s="61" t="s">
        <v>132</v>
      </c>
      <c r="D56" s="79" t="s">
        <v>76</v>
      </c>
      <c r="E56" s="9">
        <v>3</v>
      </c>
      <c r="F56" s="45">
        <f>SUM(H56:AM56)-(0+0)</f>
        <v>148.44</v>
      </c>
      <c r="G56" s="47">
        <f t="shared" si="2"/>
        <v>49.48</v>
      </c>
      <c r="H56" s="5">
        <v>56.77</v>
      </c>
      <c r="I56" s="5" t="s">
        <v>37</v>
      </c>
      <c r="J56" s="5">
        <v>46.88</v>
      </c>
      <c r="K56" s="5" t="s">
        <v>37</v>
      </c>
      <c r="L56" s="5"/>
      <c r="M56" s="5"/>
      <c r="N56" s="5" t="s">
        <v>253</v>
      </c>
      <c r="O56" s="5"/>
      <c r="P56" s="5"/>
      <c r="Q56" s="5"/>
      <c r="R56" s="16" t="s">
        <v>253</v>
      </c>
      <c r="S56" s="16"/>
      <c r="T56" s="5" t="s">
        <v>253</v>
      </c>
      <c r="U56" s="5"/>
      <c r="V56" s="5" t="s">
        <v>253</v>
      </c>
      <c r="W56" s="5"/>
      <c r="X56" s="5">
        <v>44.79</v>
      </c>
      <c r="Y56" s="5" t="s">
        <v>16</v>
      </c>
      <c r="Z56" s="5" t="s">
        <v>253</v>
      </c>
      <c r="AA56" s="5"/>
      <c r="AB56" s="5"/>
      <c r="AC56" s="6"/>
      <c r="AD56" s="5"/>
      <c r="AE56" s="6"/>
      <c r="AF56" s="5"/>
      <c r="AG56" s="6"/>
      <c r="AH56" s="5"/>
      <c r="AI56" s="6"/>
      <c r="AJ56" s="5"/>
      <c r="AK56" s="6"/>
      <c r="AL56" s="86"/>
      <c r="AM56" s="24"/>
      <c r="AN56" s="24"/>
      <c r="AO56" s="24"/>
      <c r="AP56" s="24"/>
      <c r="AQ56" s="24"/>
      <c r="AR56" s="24"/>
      <c r="AS56" s="24"/>
      <c r="AT56" s="24"/>
      <c r="AU56" s="24"/>
      <c r="AV56" s="24"/>
    </row>
    <row r="57" spans="1:48" s="8" customFormat="1">
      <c r="A57" s="2">
        <v>55</v>
      </c>
      <c r="B57" s="61" t="s">
        <v>89</v>
      </c>
      <c r="C57" s="61" t="s">
        <v>90</v>
      </c>
      <c r="D57" s="79" t="s">
        <v>72</v>
      </c>
      <c r="E57" s="9">
        <v>4</v>
      </c>
      <c r="F57" s="45">
        <f>SUM(H57:AM57)-(L57+P57+T57+X57+Z57)</f>
        <v>140.11999999999998</v>
      </c>
      <c r="G57" s="47">
        <f t="shared" si="2"/>
        <v>35.029999999999994</v>
      </c>
      <c r="H57" s="12">
        <v>45.83</v>
      </c>
      <c r="I57" s="12" t="s">
        <v>61</v>
      </c>
      <c r="J57" s="5">
        <v>42.9</v>
      </c>
      <c r="K57" s="5" t="s">
        <v>61</v>
      </c>
      <c r="L57" s="74">
        <v>41.93</v>
      </c>
      <c r="M57" s="74" t="s">
        <v>61</v>
      </c>
      <c r="N57" s="5" t="s">
        <v>253</v>
      </c>
      <c r="O57" s="5"/>
      <c r="P57" s="74">
        <v>41.96</v>
      </c>
      <c r="Q57" s="74" t="s">
        <v>61</v>
      </c>
      <c r="R57" s="16">
        <v>51.39</v>
      </c>
      <c r="S57" s="16" t="s">
        <v>61</v>
      </c>
      <c r="T57" s="74">
        <v>46.21</v>
      </c>
      <c r="U57" s="74" t="s">
        <v>61</v>
      </c>
      <c r="V57" s="5" t="s">
        <v>253</v>
      </c>
      <c r="W57" s="5"/>
      <c r="X57" s="74">
        <v>41.88</v>
      </c>
      <c r="Y57" s="74" t="s">
        <v>61</v>
      </c>
      <c r="Z57" s="74">
        <v>36.93</v>
      </c>
      <c r="AA57" s="74" t="s">
        <v>61</v>
      </c>
      <c r="AB57" s="5"/>
      <c r="AC57" s="6"/>
      <c r="AD57" s="5"/>
      <c r="AE57" s="6"/>
      <c r="AF57" s="5"/>
      <c r="AG57" s="6"/>
      <c r="AH57" s="5"/>
      <c r="AI57" s="6"/>
      <c r="AJ57" s="5"/>
      <c r="AK57" s="6"/>
      <c r="AL57" s="85"/>
      <c r="AM57" s="24"/>
      <c r="AN57" s="24"/>
      <c r="AO57" s="24"/>
      <c r="AP57" s="24"/>
      <c r="AQ57" s="24"/>
      <c r="AR57" s="24"/>
      <c r="AS57" s="24"/>
      <c r="AT57" s="24"/>
      <c r="AU57" s="24"/>
      <c r="AV57" s="24"/>
    </row>
    <row r="58" spans="1:48" s="8" customFormat="1">
      <c r="A58" s="2">
        <v>56</v>
      </c>
      <c r="B58" s="61" t="s">
        <v>94</v>
      </c>
      <c r="C58" s="61" t="s">
        <v>95</v>
      </c>
      <c r="D58" s="79" t="s">
        <v>61</v>
      </c>
      <c r="E58" s="9">
        <v>4</v>
      </c>
      <c r="F58" s="45">
        <f>SUM(H58:AM58)-(L58+P58+T58+X58+Z58)</f>
        <v>140.11999999999998</v>
      </c>
      <c r="G58" s="47">
        <f t="shared" si="2"/>
        <v>35.029999999999994</v>
      </c>
      <c r="H58" s="12">
        <v>45.83</v>
      </c>
      <c r="I58" s="12" t="s">
        <v>72</v>
      </c>
      <c r="J58" s="5">
        <v>42.9</v>
      </c>
      <c r="K58" s="5" t="s">
        <v>72</v>
      </c>
      <c r="L58" s="74">
        <v>41.93</v>
      </c>
      <c r="M58" s="74" t="s">
        <v>72</v>
      </c>
      <c r="N58" s="70" t="s">
        <v>253</v>
      </c>
      <c r="O58" s="70"/>
      <c r="P58" s="74">
        <v>41.96</v>
      </c>
      <c r="Q58" s="74" t="s">
        <v>72</v>
      </c>
      <c r="R58" s="16">
        <v>51.39</v>
      </c>
      <c r="S58" s="16" t="s">
        <v>72</v>
      </c>
      <c r="T58" s="74">
        <v>46.21</v>
      </c>
      <c r="U58" s="74" t="s">
        <v>72</v>
      </c>
      <c r="V58" s="5" t="s">
        <v>253</v>
      </c>
      <c r="W58" s="5"/>
      <c r="X58" s="74">
        <v>41.88</v>
      </c>
      <c r="Y58" s="74" t="s">
        <v>72</v>
      </c>
      <c r="Z58" s="74">
        <v>36.93</v>
      </c>
      <c r="AA58" s="74" t="s">
        <v>72</v>
      </c>
      <c r="AB58" s="5"/>
      <c r="AC58" s="6"/>
      <c r="AD58" s="5"/>
      <c r="AE58" s="6"/>
      <c r="AF58" s="5"/>
      <c r="AG58" s="6"/>
      <c r="AH58" s="5"/>
      <c r="AI58" s="6"/>
      <c r="AJ58" s="5"/>
      <c r="AK58" s="6"/>
      <c r="AL58" s="85"/>
      <c r="AM58" s="24"/>
      <c r="AN58" s="24"/>
      <c r="AO58" s="24"/>
      <c r="AP58" s="24"/>
      <c r="AQ58" s="24"/>
      <c r="AR58" s="24"/>
      <c r="AS58" s="24"/>
      <c r="AT58" s="24"/>
      <c r="AU58" s="24"/>
      <c r="AV58" s="24"/>
    </row>
    <row r="59" spans="1:48" s="8" customFormat="1">
      <c r="A59" s="2">
        <v>57</v>
      </c>
      <c r="B59" s="61" t="s">
        <v>220</v>
      </c>
      <c r="C59" s="61" t="s">
        <v>221</v>
      </c>
      <c r="D59" s="79" t="s">
        <v>303</v>
      </c>
      <c r="E59" s="24">
        <v>3</v>
      </c>
      <c r="F59" s="45">
        <f t="shared" ref="F59:F90" si="3">SUM(H59:AM59)-(0+0)</f>
        <v>135.17000000000002</v>
      </c>
      <c r="G59" s="47">
        <f t="shared" si="2"/>
        <v>45.056666666666672</v>
      </c>
      <c r="H59" s="24"/>
      <c r="I59" s="24"/>
      <c r="J59" s="24"/>
      <c r="K59" s="24"/>
      <c r="L59" s="24"/>
      <c r="M59" s="26"/>
      <c r="N59" s="13"/>
      <c r="O59" s="24"/>
      <c r="P59" s="86"/>
      <c r="Q59" s="24"/>
      <c r="R59" s="24"/>
      <c r="S59" s="24"/>
      <c r="T59" s="24"/>
      <c r="U59" s="24"/>
      <c r="V59" s="13">
        <v>44.38</v>
      </c>
      <c r="W59" s="24" t="s">
        <v>71</v>
      </c>
      <c r="X59" s="24">
        <v>44.77</v>
      </c>
      <c r="Y59" s="24" t="s">
        <v>71</v>
      </c>
      <c r="Z59" s="13">
        <v>46.02</v>
      </c>
      <c r="AA59" s="24" t="s">
        <v>71</v>
      </c>
      <c r="AB59" s="24"/>
      <c r="AC59" s="24"/>
      <c r="AD59" s="24"/>
      <c r="AE59" s="24"/>
      <c r="AF59" s="13"/>
      <c r="AG59" s="24"/>
      <c r="AH59" s="13"/>
      <c r="AI59" s="24"/>
      <c r="AJ59" s="13"/>
      <c r="AK59" s="24"/>
      <c r="AL59" s="86"/>
      <c r="AM59" s="24"/>
      <c r="AN59" s="24"/>
      <c r="AO59" s="24"/>
      <c r="AP59" s="24"/>
      <c r="AQ59" s="24"/>
      <c r="AR59" s="24"/>
      <c r="AS59" s="24"/>
      <c r="AT59" s="24"/>
      <c r="AU59" s="24"/>
      <c r="AV59" s="24"/>
    </row>
    <row r="60" spans="1:48" s="8" customFormat="1">
      <c r="A60" s="2">
        <v>58</v>
      </c>
      <c r="B60" s="61" t="s">
        <v>96</v>
      </c>
      <c r="C60" s="61" t="s">
        <v>111</v>
      </c>
      <c r="D60" s="79" t="s">
        <v>22</v>
      </c>
      <c r="E60" s="24">
        <v>2</v>
      </c>
      <c r="F60" s="45">
        <f t="shared" si="3"/>
        <v>130.6</v>
      </c>
      <c r="G60" s="47">
        <f t="shared" si="2"/>
        <v>65.3</v>
      </c>
      <c r="H60" s="5"/>
      <c r="I60" s="5"/>
      <c r="J60" s="5"/>
      <c r="K60" s="5"/>
      <c r="L60" s="5"/>
      <c r="M60" s="5"/>
      <c r="N60" s="71"/>
      <c r="O60" s="71"/>
      <c r="P60" s="24"/>
      <c r="Q60" s="24"/>
      <c r="R60" s="13">
        <v>62.04</v>
      </c>
      <c r="S60" s="24" t="s">
        <v>13</v>
      </c>
      <c r="T60" s="24" t="s">
        <v>253</v>
      </c>
      <c r="U60" s="24"/>
      <c r="V60" s="24" t="s">
        <v>253</v>
      </c>
      <c r="W60" s="24"/>
      <c r="X60" s="13" t="s">
        <v>253</v>
      </c>
      <c r="Y60" s="24"/>
      <c r="Z60" s="13">
        <v>68.56</v>
      </c>
      <c r="AA60" s="24" t="s">
        <v>13</v>
      </c>
      <c r="AB60" s="24"/>
      <c r="AC60" s="24"/>
      <c r="AD60" s="24"/>
      <c r="AE60" s="24"/>
      <c r="AF60" s="13"/>
      <c r="AG60" s="24"/>
      <c r="AH60" s="13"/>
      <c r="AI60" s="24"/>
      <c r="AJ60" s="13"/>
      <c r="AK60" s="24"/>
      <c r="AL60" s="85"/>
      <c r="AM60" s="24"/>
      <c r="AN60" s="24"/>
      <c r="AO60" s="24"/>
      <c r="AP60" s="24"/>
      <c r="AQ60" s="24"/>
      <c r="AR60" s="24"/>
      <c r="AS60" s="24"/>
      <c r="AT60" s="24"/>
      <c r="AU60" s="24"/>
      <c r="AV60" s="24"/>
    </row>
    <row r="61" spans="1:48" s="8" customFormat="1">
      <c r="A61" s="2">
        <v>59</v>
      </c>
      <c r="B61" s="61" t="s">
        <v>257</v>
      </c>
      <c r="C61" s="61" t="s">
        <v>258</v>
      </c>
      <c r="D61" s="79" t="s">
        <v>288</v>
      </c>
      <c r="E61" s="24">
        <v>3</v>
      </c>
      <c r="F61" s="45">
        <f t="shared" si="3"/>
        <v>128.19</v>
      </c>
      <c r="G61" s="47">
        <f t="shared" si="2"/>
        <v>42.73</v>
      </c>
      <c r="H61" s="5"/>
      <c r="I61" s="5"/>
      <c r="J61" s="5"/>
      <c r="K61" s="5"/>
      <c r="L61" s="5"/>
      <c r="M61" s="5"/>
      <c r="N61" s="5">
        <v>46.82</v>
      </c>
      <c r="O61" s="5" t="s">
        <v>116</v>
      </c>
      <c r="P61" s="5"/>
      <c r="Q61" s="5"/>
      <c r="R61" s="5" t="s">
        <v>253</v>
      </c>
      <c r="S61" s="5"/>
      <c r="T61" s="5">
        <v>38.450000000000003</v>
      </c>
      <c r="U61" s="5" t="s">
        <v>88</v>
      </c>
      <c r="V61" s="5">
        <v>42.92</v>
      </c>
      <c r="W61" s="5" t="s">
        <v>88</v>
      </c>
      <c r="X61" s="12" t="s">
        <v>253</v>
      </c>
      <c r="Y61" s="4"/>
      <c r="Z61" s="5" t="s">
        <v>253</v>
      </c>
      <c r="AA61" s="5"/>
      <c r="AB61" s="5"/>
      <c r="AC61" s="6"/>
      <c r="AD61" s="5"/>
      <c r="AE61" s="6"/>
      <c r="AF61" s="5"/>
      <c r="AG61" s="6"/>
      <c r="AH61" s="5"/>
      <c r="AI61" s="6"/>
      <c r="AJ61" s="5"/>
      <c r="AK61" s="6"/>
      <c r="AL61" s="85"/>
      <c r="AM61" s="24"/>
      <c r="AN61" s="24"/>
      <c r="AO61" s="24"/>
      <c r="AP61" s="24"/>
      <c r="AQ61" s="24"/>
      <c r="AR61" s="24"/>
      <c r="AS61" s="24"/>
      <c r="AT61" s="24"/>
      <c r="AU61" s="24"/>
      <c r="AV61" s="24"/>
    </row>
    <row r="62" spans="1:48">
      <c r="A62" s="2">
        <v>60</v>
      </c>
      <c r="B62" s="61" t="s">
        <v>189</v>
      </c>
      <c r="C62" s="61" t="s">
        <v>190</v>
      </c>
      <c r="D62" s="79" t="s">
        <v>108</v>
      </c>
      <c r="E62" s="24">
        <v>3</v>
      </c>
      <c r="F62" s="45">
        <f t="shared" si="3"/>
        <v>119.53999999999999</v>
      </c>
      <c r="G62" s="47">
        <f t="shared" si="2"/>
        <v>39.846666666666664</v>
      </c>
      <c r="H62" s="12">
        <v>41.93</v>
      </c>
      <c r="I62" s="12" t="s">
        <v>59</v>
      </c>
      <c r="J62" s="5">
        <v>43.23</v>
      </c>
      <c r="K62" s="5" t="s">
        <v>59</v>
      </c>
      <c r="L62" s="5">
        <v>34.380000000000003</v>
      </c>
      <c r="M62" s="5" t="s">
        <v>59</v>
      </c>
      <c r="N62" s="5" t="s">
        <v>253</v>
      </c>
      <c r="O62" s="5"/>
      <c r="P62" s="5"/>
      <c r="Q62" s="5"/>
      <c r="R62" s="5" t="s">
        <v>253</v>
      </c>
      <c r="S62" s="5"/>
      <c r="T62" s="5" t="s">
        <v>253</v>
      </c>
      <c r="U62" s="5"/>
      <c r="V62" s="5" t="s">
        <v>253</v>
      </c>
      <c r="W62" s="5"/>
      <c r="X62" s="5" t="s">
        <v>253</v>
      </c>
      <c r="Y62" s="5"/>
      <c r="Z62" s="5" t="s">
        <v>253</v>
      </c>
      <c r="AA62" s="5"/>
      <c r="AB62" s="5"/>
      <c r="AC62" s="6"/>
      <c r="AD62" s="5"/>
      <c r="AE62" s="6"/>
      <c r="AF62" s="5"/>
      <c r="AG62" s="6"/>
      <c r="AH62" s="5"/>
      <c r="AI62" s="6"/>
      <c r="AJ62" s="5"/>
      <c r="AK62" s="6"/>
      <c r="AL62" s="87"/>
      <c r="AM62" s="88"/>
      <c r="AN62" s="88"/>
      <c r="AO62" s="88"/>
      <c r="AP62" s="88"/>
      <c r="AQ62" s="88"/>
      <c r="AR62" s="88"/>
      <c r="AS62" s="88"/>
      <c r="AT62" s="88"/>
      <c r="AU62" s="88"/>
      <c r="AV62" s="88"/>
    </row>
    <row r="63" spans="1:48" s="8" customFormat="1">
      <c r="A63" s="2">
        <v>61</v>
      </c>
      <c r="B63" s="49" t="s">
        <v>294</v>
      </c>
      <c r="C63" s="49" t="s">
        <v>295</v>
      </c>
      <c r="D63" s="24" t="s">
        <v>296</v>
      </c>
      <c r="E63" s="24">
        <v>1</v>
      </c>
      <c r="F63" s="45">
        <f t="shared" si="3"/>
        <v>108.99000000000001</v>
      </c>
      <c r="G63" s="47">
        <f t="shared" si="2"/>
        <v>108.99000000000001</v>
      </c>
      <c r="H63" s="24"/>
      <c r="I63" s="24"/>
      <c r="J63" s="24"/>
      <c r="K63" s="24"/>
      <c r="L63" s="24"/>
      <c r="M63" s="24"/>
      <c r="N63" s="13"/>
      <c r="O63" s="24"/>
      <c r="P63" s="24"/>
      <c r="Q63" s="24"/>
      <c r="R63" s="24"/>
      <c r="S63" s="24"/>
      <c r="T63" s="13">
        <v>46.49</v>
      </c>
      <c r="U63" s="24" t="s">
        <v>297</v>
      </c>
      <c r="V63" s="24" t="s">
        <v>253</v>
      </c>
      <c r="W63" s="24"/>
      <c r="X63" s="24" t="s">
        <v>253</v>
      </c>
      <c r="Y63" s="24"/>
      <c r="Z63" s="13">
        <v>62.5</v>
      </c>
      <c r="AA63" s="24" t="s">
        <v>309</v>
      </c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86"/>
      <c r="AM63" s="24"/>
      <c r="AN63" s="24"/>
      <c r="AO63" s="24"/>
      <c r="AP63" s="24"/>
      <c r="AQ63" s="24"/>
      <c r="AR63" s="24"/>
      <c r="AS63" s="24"/>
      <c r="AT63" s="24"/>
      <c r="AU63" s="24"/>
      <c r="AV63" s="24"/>
    </row>
    <row r="64" spans="1:48" s="8" customFormat="1">
      <c r="A64" s="2">
        <v>62</v>
      </c>
      <c r="B64" s="49" t="s">
        <v>207</v>
      </c>
      <c r="C64" s="49" t="s">
        <v>208</v>
      </c>
      <c r="D64" s="24" t="s">
        <v>199</v>
      </c>
      <c r="E64" s="9">
        <v>1</v>
      </c>
      <c r="F64" s="45">
        <f t="shared" si="3"/>
        <v>106.91</v>
      </c>
      <c r="G64" s="47">
        <f t="shared" si="2"/>
        <v>106.91</v>
      </c>
      <c r="H64" s="24"/>
      <c r="I64" s="24"/>
      <c r="J64" s="24"/>
      <c r="K64" s="24"/>
      <c r="L64" s="24"/>
      <c r="M64" s="24"/>
      <c r="N64" s="13"/>
      <c r="O64" s="24"/>
      <c r="P64" s="24"/>
      <c r="Q64" s="24"/>
      <c r="R64" s="24"/>
      <c r="S64" s="24"/>
      <c r="T64" s="24"/>
      <c r="U64" s="24"/>
      <c r="V64" s="24"/>
      <c r="W64" s="24"/>
      <c r="X64" s="13">
        <v>55.21</v>
      </c>
      <c r="Y64" s="24" t="s">
        <v>305</v>
      </c>
      <c r="Z64" s="13">
        <v>51.7</v>
      </c>
      <c r="AA64" s="24" t="s">
        <v>305</v>
      </c>
      <c r="AB64" s="24"/>
      <c r="AC64" s="24"/>
      <c r="AD64" s="24"/>
      <c r="AE64" s="24"/>
      <c r="AF64" s="24"/>
      <c r="AG64" s="24"/>
      <c r="AH64" s="24"/>
      <c r="AI64" s="24"/>
      <c r="AJ64" s="13"/>
      <c r="AK64" s="24"/>
      <c r="AL64" s="86"/>
      <c r="AM64" s="24"/>
      <c r="AN64" s="24"/>
      <c r="AO64" s="24"/>
      <c r="AP64" s="24"/>
      <c r="AQ64" s="24"/>
      <c r="AR64" s="24"/>
      <c r="AS64" s="24"/>
      <c r="AT64" s="24"/>
      <c r="AU64" s="24"/>
      <c r="AV64" s="24"/>
    </row>
    <row r="65" spans="1:48" s="8" customFormat="1">
      <c r="A65" s="2">
        <v>63</v>
      </c>
      <c r="B65" s="49" t="s">
        <v>306</v>
      </c>
      <c r="C65" s="49" t="s">
        <v>307</v>
      </c>
      <c r="D65" s="24" t="s">
        <v>305</v>
      </c>
      <c r="E65" s="9">
        <v>1</v>
      </c>
      <c r="F65" s="45">
        <f t="shared" si="3"/>
        <v>106.91</v>
      </c>
      <c r="G65" s="47">
        <f t="shared" si="2"/>
        <v>106.91</v>
      </c>
      <c r="H65" s="24"/>
      <c r="I65" s="24"/>
      <c r="J65" s="24"/>
      <c r="K65" s="24"/>
      <c r="L65" s="24"/>
      <c r="M65" s="24"/>
      <c r="N65" s="13"/>
      <c r="O65" s="24"/>
      <c r="P65" s="24"/>
      <c r="Q65" s="24"/>
      <c r="R65" s="24"/>
      <c r="S65" s="24"/>
      <c r="T65" s="24"/>
      <c r="U65" s="24"/>
      <c r="V65" s="24"/>
      <c r="W65" s="24"/>
      <c r="X65" s="13">
        <v>55.21</v>
      </c>
      <c r="Y65" s="24" t="s">
        <v>199</v>
      </c>
      <c r="Z65" s="13">
        <v>51.7</v>
      </c>
      <c r="AA65" s="24" t="s">
        <v>199</v>
      </c>
      <c r="AB65" s="24"/>
      <c r="AC65" s="24"/>
      <c r="AD65" s="24"/>
      <c r="AE65" s="24"/>
      <c r="AF65" s="24"/>
      <c r="AG65" s="24"/>
      <c r="AH65" s="24"/>
      <c r="AI65" s="24"/>
      <c r="AJ65" s="13"/>
      <c r="AK65" s="24"/>
      <c r="AL65" s="86"/>
      <c r="AM65" s="24"/>
      <c r="AN65" s="24"/>
      <c r="AO65" s="24"/>
      <c r="AP65" s="24"/>
      <c r="AQ65" s="24"/>
      <c r="AR65" s="24"/>
      <c r="AS65" s="24"/>
      <c r="AT65" s="24"/>
      <c r="AU65" s="24"/>
      <c r="AV65" s="24"/>
    </row>
    <row r="66" spans="1:48" s="8" customFormat="1">
      <c r="A66" s="2">
        <v>64</v>
      </c>
      <c r="B66" s="8" t="s">
        <v>155</v>
      </c>
      <c r="C66" s="8" t="s">
        <v>99</v>
      </c>
      <c r="D66" s="8" t="s">
        <v>300</v>
      </c>
      <c r="E66" s="24">
        <v>2</v>
      </c>
      <c r="F66" s="45">
        <f t="shared" si="3"/>
        <v>105.31</v>
      </c>
      <c r="G66" s="47">
        <f t="shared" si="2"/>
        <v>52.655000000000001</v>
      </c>
      <c r="V66" s="11">
        <v>60.42</v>
      </c>
      <c r="W66" s="8" t="s">
        <v>44</v>
      </c>
      <c r="X66" s="8" t="s">
        <v>253</v>
      </c>
      <c r="Z66" s="11">
        <v>44.89</v>
      </c>
      <c r="AA66" s="8" t="s">
        <v>324</v>
      </c>
      <c r="AL66" s="15"/>
    </row>
    <row r="67" spans="1:48" s="8" customFormat="1">
      <c r="A67" s="2">
        <v>65</v>
      </c>
      <c r="B67" s="8" t="s">
        <v>80</v>
      </c>
      <c r="C67" s="61" t="s">
        <v>260</v>
      </c>
      <c r="D67" s="79" t="s">
        <v>262</v>
      </c>
      <c r="E67" s="24">
        <v>2</v>
      </c>
      <c r="F67" s="45">
        <f t="shared" si="3"/>
        <v>104.59</v>
      </c>
      <c r="G67" s="47">
        <f t="shared" ref="G67:G98" si="4">F67/E67</f>
        <v>52.295000000000002</v>
      </c>
      <c r="H67" s="5"/>
      <c r="I67" s="5"/>
      <c r="J67" s="5"/>
      <c r="K67" s="5"/>
      <c r="L67" s="5"/>
      <c r="M67" s="5"/>
      <c r="N67" s="5">
        <v>50.21</v>
      </c>
      <c r="O67" s="5" t="s">
        <v>263</v>
      </c>
      <c r="P67" s="5"/>
      <c r="Q67" s="5"/>
      <c r="R67" s="5" t="s">
        <v>253</v>
      </c>
      <c r="S67" s="5"/>
      <c r="T67" s="5" t="s">
        <v>253</v>
      </c>
      <c r="U67" s="5"/>
      <c r="V67" s="5" t="s">
        <v>253</v>
      </c>
      <c r="W67" s="5"/>
      <c r="X67" s="5">
        <v>54.38</v>
      </c>
      <c r="Y67" s="5" t="s">
        <v>250</v>
      </c>
      <c r="Z67" s="5" t="s">
        <v>253</v>
      </c>
      <c r="AA67" s="5"/>
      <c r="AB67" s="5"/>
      <c r="AC67" s="6"/>
      <c r="AD67" s="5"/>
      <c r="AE67" s="6"/>
      <c r="AF67" s="5"/>
      <c r="AG67" s="6"/>
      <c r="AH67" s="5"/>
      <c r="AI67" s="6"/>
      <c r="AJ67" s="5"/>
      <c r="AK67" s="6"/>
      <c r="AL67" s="85"/>
      <c r="AM67" s="24"/>
      <c r="AN67" s="24"/>
      <c r="AO67" s="24"/>
      <c r="AP67" s="24"/>
      <c r="AQ67" s="24"/>
      <c r="AR67" s="24"/>
      <c r="AS67" s="24"/>
      <c r="AT67" s="24"/>
      <c r="AU67" s="24"/>
      <c r="AV67" s="24"/>
    </row>
    <row r="68" spans="1:48" s="8" customFormat="1">
      <c r="A68" s="2">
        <v>66</v>
      </c>
      <c r="B68" s="49" t="s">
        <v>298</v>
      </c>
      <c r="C68" s="49" t="s">
        <v>299</v>
      </c>
      <c r="D68" s="24" t="s">
        <v>297</v>
      </c>
      <c r="E68" s="24">
        <v>1</v>
      </c>
      <c r="F68" s="45">
        <f t="shared" si="3"/>
        <v>98.57</v>
      </c>
      <c r="G68" s="47">
        <f t="shared" si="4"/>
        <v>98.57</v>
      </c>
      <c r="H68" s="24"/>
      <c r="I68" s="24"/>
      <c r="J68" s="24"/>
      <c r="K68" s="24"/>
      <c r="L68" s="24"/>
      <c r="M68" s="24"/>
      <c r="N68" s="13"/>
      <c r="O68" s="24"/>
      <c r="P68" s="24"/>
      <c r="Q68" s="24"/>
      <c r="R68" s="24"/>
      <c r="S68" s="24"/>
      <c r="T68" s="13">
        <v>46.49</v>
      </c>
      <c r="U68" s="24" t="s">
        <v>296</v>
      </c>
      <c r="V68" s="24" t="s">
        <v>253</v>
      </c>
      <c r="W68" s="24"/>
      <c r="X68" s="24" t="s">
        <v>253</v>
      </c>
      <c r="Y68" s="24"/>
      <c r="Z68" s="13">
        <v>52.08</v>
      </c>
      <c r="AA68" s="24" t="s">
        <v>310</v>
      </c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86"/>
      <c r="AM68" s="24"/>
      <c r="AN68" s="24"/>
      <c r="AO68" s="24"/>
      <c r="AP68" s="24"/>
      <c r="AQ68" s="24"/>
      <c r="AR68" s="24"/>
      <c r="AS68" s="24"/>
      <c r="AT68" s="24"/>
      <c r="AU68" s="24"/>
      <c r="AV68" s="24"/>
    </row>
    <row r="69" spans="1:48">
      <c r="A69" s="2">
        <v>67</v>
      </c>
      <c r="B69" s="61" t="s">
        <v>113</v>
      </c>
      <c r="C69" s="61" t="s">
        <v>114</v>
      </c>
      <c r="D69" s="79" t="s">
        <v>115</v>
      </c>
      <c r="E69" s="9">
        <v>2</v>
      </c>
      <c r="F69" s="45">
        <f t="shared" si="3"/>
        <v>92.77000000000001</v>
      </c>
      <c r="G69" s="47">
        <f t="shared" si="4"/>
        <v>46.385000000000005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>
        <v>60</v>
      </c>
      <c r="Y69" s="5" t="s">
        <v>116</v>
      </c>
      <c r="Z69" s="5">
        <v>32.770000000000003</v>
      </c>
      <c r="AA69" s="5" t="s">
        <v>116</v>
      </c>
      <c r="AB69" s="5"/>
      <c r="AC69" s="6"/>
      <c r="AD69" s="5"/>
      <c r="AE69" s="6"/>
      <c r="AF69" s="5"/>
      <c r="AG69" s="21"/>
      <c r="AH69" s="5"/>
      <c r="AI69" s="6"/>
      <c r="AJ69" s="5"/>
      <c r="AK69" s="6"/>
      <c r="AL69" s="24"/>
      <c r="AM69" s="88"/>
      <c r="AN69" s="88"/>
      <c r="AO69" s="88"/>
      <c r="AP69" s="88"/>
      <c r="AQ69" s="88"/>
      <c r="AR69" s="88"/>
      <c r="AS69" s="88"/>
      <c r="AT69" s="88"/>
      <c r="AU69" s="88"/>
      <c r="AV69" s="88"/>
    </row>
    <row r="70" spans="1:48" s="8" customFormat="1">
      <c r="A70" s="2">
        <v>68</v>
      </c>
      <c r="B70" s="61" t="s">
        <v>149</v>
      </c>
      <c r="C70" s="61" t="s">
        <v>150</v>
      </c>
      <c r="D70" s="79" t="s">
        <v>52</v>
      </c>
      <c r="E70" s="24">
        <v>2</v>
      </c>
      <c r="F70" s="45">
        <f t="shared" si="3"/>
        <v>89.71</v>
      </c>
      <c r="G70" s="47">
        <f t="shared" si="4"/>
        <v>44.854999999999997</v>
      </c>
      <c r="H70" s="5"/>
      <c r="I70" s="5"/>
      <c r="J70" s="5"/>
      <c r="K70" s="5"/>
      <c r="L70" s="5"/>
      <c r="M70" s="5"/>
      <c r="N70" s="5"/>
      <c r="O70" s="5"/>
      <c r="P70" s="5">
        <v>41.23</v>
      </c>
      <c r="Q70" s="5" t="s">
        <v>282</v>
      </c>
      <c r="R70" s="5" t="s">
        <v>253</v>
      </c>
      <c r="S70" s="5"/>
      <c r="T70" s="5">
        <v>48.48</v>
      </c>
      <c r="U70" s="5" t="s">
        <v>43</v>
      </c>
      <c r="V70" s="5" t="s">
        <v>253</v>
      </c>
      <c r="W70" s="5"/>
      <c r="X70" s="5" t="s">
        <v>253</v>
      </c>
      <c r="Y70" s="5"/>
      <c r="Z70" s="5" t="s">
        <v>253</v>
      </c>
      <c r="AA70" s="5"/>
      <c r="AB70" s="5"/>
      <c r="AC70" s="6"/>
      <c r="AD70" s="5"/>
      <c r="AE70" s="6"/>
      <c r="AF70" s="5"/>
      <c r="AG70" s="6"/>
      <c r="AH70" s="5"/>
      <c r="AI70" s="6"/>
      <c r="AJ70" s="5"/>
      <c r="AK70" s="6"/>
      <c r="AL70" s="85"/>
      <c r="AM70" s="24"/>
      <c r="AN70" s="24"/>
      <c r="AO70" s="24"/>
      <c r="AP70" s="24"/>
      <c r="AQ70" s="24"/>
      <c r="AR70" s="24"/>
      <c r="AS70" s="24"/>
      <c r="AT70" s="24"/>
      <c r="AU70" s="24"/>
      <c r="AV70" s="24"/>
    </row>
    <row r="71" spans="1:48">
      <c r="A71" s="2">
        <v>69</v>
      </c>
      <c r="B71" s="61" t="s">
        <v>184</v>
      </c>
      <c r="C71" s="61" t="s">
        <v>36</v>
      </c>
      <c r="D71" s="79" t="s">
        <v>56</v>
      </c>
      <c r="E71" s="9">
        <v>2</v>
      </c>
      <c r="F71" s="45">
        <f t="shared" si="3"/>
        <v>89.69</v>
      </c>
      <c r="G71" s="47">
        <f t="shared" si="4"/>
        <v>44.844999999999999</v>
      </c>
      <c r="H71" s="5"/>
      <c r="I71" s="5"/>
      <c r="J71" s="5">
        <v>42.61</v>
      </c>
      <c r="K71" s="5" t="s">
        <v>55</v>
      </c>
      <c r="L71" s="5"/>
      <c r="M71" s="5"/>
      <c r="N71" s="5" t="s">
        <v>253</v>
      </c>
      <c r="O71" s="5"/>
      <c r="P71" s="5"/>
      <c r="Q71" s="5"/>
      <c r="R71" s="5" t="s">
        <v>253</v>
      </c>
      <c r="S71" s="5"/>
      <c r="T71" s="5" t="s">
        <v>253</v>
      </c>
      <c r="U71" s="5"/>
      <c r="V71" s="5">
        <v>47.08</v>
      </c>
      <c r="W71" s="5" t="s">
        <v>55</v>
      </c>
      <c r="X71" s="5" t="s">
        <v>253</v>
      </c>
      <c r="Y71" s="5"/>
      <c r="Z71" s="5" t="s">
        <v>253</v>
      </c>
      <c r="AA71" s="5"/>
      <c r="AB71" s="5"/>
      <c r="AC71" s="6"/>
      <c r="AD71" s="5"/>
      <c r="AE71" s="6"/>
      <c r="AF71" s="5"/>
      <c r="AG71" s="6"/>
      <c r="AH71" s="5"/>
      <c r="AI71" s="6"/>
      <c r="AJ71" s="5"/>
      <c r="AK71" s="6"/>
      <c r="AL71" s="87"/>
      <c r="AM71" s="88"/>
      <c r="AN71" s="88"/>
      <c r="AO71" s="88"/>
      <c r="AP71" s="88"/>
      <c r="AQ71" s="88"/>
      <c r="AR71" s="88"/>
      <c r="AS71" s="88"/>
      <c r="AT71" s="88"/>
      <c r="AU71" s="88"/>
      <c r="AV71" s="88"/>
    </row>
    <row r="72" spans="1:48">
      <c r="A72" s="2">
        <v>70</v>
      </c>
      <c r="B72" s="49" t="s">
        <v>100</v>
      </c>
      <c r="C72" s="49" t="s">
        <v>293</v>
      </c>
      <c r="D72" s="24" t="s">
        <v>290</v>
      </c>
      <c r="E72" s="24">
        <v>2</v>
      </c>
      <c r="F72" s="45">
        <f t="shared" si="3"/>
        <v>82.32</v>
      </c>
      <c r="G72" s="47">
        <f t="shared" si="4"/>
        <v>41.16</v>
      </c>
      <c r="H72" s="24"/>
      <c r="I72" s="24"/>
      <c r="J72" s="24"/>
      <c r="K72" s="24"/>
      <c r="L72" s="24"/>
      <c r="M72" s="24"/>
      <c r="N72" s="57"/>
      <c r="O72" s="56"/>
      <c r="P72" s="24"/>
      <c r="Q72" s="24"/>
      <c r="R72" s="24"/>
      <c r="S72" s="24"/>
      <c r="T72" s="13">
        <v>46.69</v>
      </c>
      <c r="U72" s="24" t="s">
        <v>59</v>
      </c>
      <c r="V72" s="24" t="s">
        <v>253</v>
      </c>
      <c r="W72" s="24"/>
      <c r="X72" s="13">
        <v>35.630000000000003</v>
      </c>
      <c r="Y72" s="24" t="s">
        <v>59</v>
      </c>
      <c r="Z72" s="24" t="s">
        <v>253</v>
      </c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</row>
    <row r="73" spans="1:48">
      <c r="A73" s="2">
        <v>71</v>
      </c>
      <c r="B73" s="8" t="s">
        <v>302</v>
      </c>
      <c r="C73" s="8" t="s">
        <v>150</v>
      </c>
      <c r="D73" s="8" t="s">
        <v>301</v>
      </c>
      <c r="E73" s="24">
        <v>1</v>
      </c>
      <c r="F73" s="45">
        <f t="shared" si="3"/>
        <v>65</v>
      </c>
      <c r="G73" s="47">
        <f t="shared" si="4"/>
        <v>65</v>
      </c>
      <c r="H73" s="8"/>
      <c r="I73" s="8"/>
      <c r="J73" s="8"/>
      <c r="K73" s="8"/>
      <c r="L73" s="8"/>
      <c r="M73" s="27"/>
      <c r="N73" s="8"/>
      <c r="O73" s="8"/>
      <c r="P73" s="15"/>
      <c r="Q73" s="8"/>
      <c r="R73" s="8"/>
      <c r="S73" s="8"/>
      <c r="T73" s="8"/>
      <c r="U73" s="8"/>
      <c r="V73" s="11">
        <v>65</v>
      </c>
      <c r="W73" s="8" t="s">
        <v>33</v>
      </c>
      <c r="X73" s="8" t="s">
        <v>253</v>
      </c>
      <c r="Y73" s="8"/>
      <c r="Z73" s="8" t="s">
        <v>253</v>
      </c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</row>
    <row r="74" spans="1:48">
      <c r="A74" s="2">
        <v>72</v>
      </c>
      <c r="B74" s="61" t="s">
        <v>209</v>
      </c>
      <c r="C74" s="61" t="s">
        <v>111</v>
      </c>
      <c r="D74" s="79" t="s">
        <v>210</v>
      </c>
      <c r="E74" s="24"/>
      <c r="F74" s="45">
        <f t="shared" si="3"/>
        <v>64.02</v>
      </c>
      <c r="G74" s="47" t="e">
        <f t="shared" si="4"/>
        <v>#DIV/0!</v>
      </c>
      <c r="H74" s="24"/>
      <c r="I74" s="24"/>
      <c r="J74" s="24"/>
      <c r="K74" s="24"/>
      <c r="L74" s="24"/>
      <c r="M74" s="24"/>
      <c r="N74" s="13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13">
        <v>64.02</v>
      </c>
      <c r="AA74" s="24" t="s">
        <v>211</v>
      </c>
      <c r="AB74" s="13"/>
      <c r="AC74" s="24"/>
      <c r="AD74" s="24"/>
      <c r="AE74" s="24"/>
      <c r="AF74" s="13"/>
      <c r="AG74" s="24"/>
      <c r="AH74" s="13"/>
      <c r="AI74" s="24"/>
      <c r="AJ74" s="13"/>
      <c r="AK74" s="24"/>
      <c r="AL74" s="24"/>
    </row>
    <row r="75" spans="1:48">
      <c r="A75" s="2">
        <v>73</v>
      </c>
      <c r="B75" s="61" t="s">
        <v>209</v>
      </c>
      <c r="C75" s="61" t="s">
        <v>212</v>
      </c>
      <c r="D75" s="79" t="s">
        <v>211</v>
      </c>
      <c r="E75" s="9"/>
      <c r="F75" s="45">
        <f t="shared" si="3"/>
        <v>64.02</v>
      </c>
      <c r="G75" s="47" t="e">
        <f t="shared" si="4"/>
        <v>#DIV/0!</v>
      </c>
      <c r="H75" s="24"/>
      <c r="I75" s="24"/>
      <c r="J75" s="24"/>
      <c r="K75" s="24"/>
      <c r="L75" s="24"/>
      <c r="M75" s="24"/>
      <c r="N75" s="13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13">
        <v>64.02</v>
      </c>
      <c r="AA75" s="24" t="s">
        <v>210</v>
      </c>
      <c r="AB75" s="13"/>
      <c r="AC75" s="24"/>
      <c r="AD75" s="24"/>
      <c r="AE75" s="24"/>
      <c r="AF75" s="13"/>
      <c r="AG75" s="24"/>
      <c r="AH75" s="13"/>
      <c r="AI75" s="24"/>
      <c r="AJ75" s="13"/>
      <c r="AK75" s="24"/>
      <c r="AL75" s="24"/>
    </row>
    <row r="76" spans="1:48">
      <c r="A76" s="2">
        <v>74</v>
      </c>
      <c r="B76" s="8" t="s">
        <v>311</v>
      </c>
      <c r="C76" s="8" t="s">
        <v>168</v>
      </c>
      <c r="D76" s="8" t="s">
        <v>312</v>
      </c>
      <c r="E76" s="24">
        <v>1</v>
      </c>
      <c r="F76" s="45">
        <f t="shared" si="3"/>
        <v>62.5</v>
      </c>
      <c r="G76" s="47">
        <f t="shared" si="4"/>
        <v>62.5</v>
      </c>
      <c r="H76" s="8"/>
      <c r="I76" s="8"/>
      <c r="J76" s="8"/>
      <c r="K76" s="8"/>
      <c r="L76" s="8"/>
      <c r="M76" s="27"/>
      <c r="N76" s="8"/>
      <c r="O76" s="8"/>
      <c r="P76" s="15"/>
      <c r="Q76" s="8"/>
      <c r="R76" s="8"/>
      <c r="S76" s="8"/>
      <c r="T76" s="8"/>
      <c r="U76" s="8"/>
      <c r="V76" s="8"/>
      <c r="W76" s="8"/>
      <c r="X76" s="8"/>
      <c r="Y76" s="8"/>
      <c r="Z76" s="11">
        <v>62.5</v>
      </c>
      <c r="AA76" s="8" t="s">
        <v>296</v>
      </c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17"/>
      <c r="AM76" s="17"/>
      <c r="AN76" s="17"/>
      <c r="AO76" s="17"/>
      <c r="AP76" s="17"/>
      <c r="AQ76" s="17"/>
      <c r="AR76" s="1"/>
      <c r="AS76" s="1"/>
      <c r="AT76" s="1"/>
      <c r="AU76" s="1"/>
      <c r="AV76" s="1"/>
    </row>
    <row r="77" spans="1:48" s="8" customFormat="1">
      <c r="A77" s="2">
        <v>75</v>
      </c>
      <c r="B77" s="61" t="s">
        <v>35</v>
      </c>
      <c r="C77" s="61" t="s">
        <v>36</v>
      </c>
      <c r="D77" s="79" t="s">
        <v>15</v>
      </c>
      <c r="E77" s="9">
        <v>1</v>
      </c>
      <c r="F77" s="45">
        <f t="shared" si="3"/>
        <v>58.52</v>
      </c>
      <c r="G77" s="47">
        <f t="shared" si="4"/>
        <v>58.52</v>
      </c>
      <c r="H77" s="5"/>
      <c r="I77" s="5"/>
      <c r="J77" s="5">
        <v>58.52</v>
      </c>
      <c r="K77" s="5" t="s">
        <v>12</v>
      </c>
      <c r="L77" s="5"/>
      <c r="M77" s="5"/>
      <c r="N77" s="71" t="s">
        <v>253</v>
      </c>
      <c r="O77" s="71"/>
      <c r="P77" s="5"/>
      <c r="Q77" s="5"/>
      <c r="R77" s="5" t="s">
        <v>253</v>
      </c>
      <c r="S77" s="5"/>
      <c r="T77" s="5" t="s">
        <v>253</v>
      </c>
      <c r="U77" s="5"/>
      <c r="V77" s="5" t="s">
        <v>253</v>
      </c>
      <c r="W77" s="5"/>
      <c r="X77" s="5" t="s">
        <v>253</v>
      </c>
      <c r="Y77" s="5"/>
      <c r="Z77" s="5" t="s">
        <v>253</v>
      </c>
      <c r="AA77" s="5"/>
      <c r="AB77" s="5"/>
      <c r="AC77" s="6"/>
      <c r="AD77" s="5"/>
      <c r="AE77" s="6"/>
      <c r="AF77" s="5"/>
      <c r="AG77" s="6"/>
      <c r="AH77" s="5"/>
      <c r="AI77" s="6"/>
      <c r="AJ77" s="5"/>
      <c r="AK77" s="6"/>
      <c r="AL77" s="85"/>
      <c r="AM77" s="24"/>
      <c r="AN77" s="24"/>
      <c r="AO77" s="24"/>
      <c r="AP77" s="24"/>
      <c r="AQ77" s="24"/>
      <c r="AR77" s="24"/>
      <c r="AS77" s="24"/>
      <c r="AT77" s="24"/>
      <c r="AU77" s="24"/>
      <c r="AV77" s="24"/>
    </row>
    <row r="78" spans="1:48" s="8" customFormat="1">
      <c r="A78" s="2">
        <v>76</v>
      </c>
      <c r="B78" s="61" t="s">
        <v>273</v>
      </c>
      <c r="C78" s="61" t="s">
        <v>36</v>
      </c>
      <c r="D78" s="79" t="s">
        <v>274</v>
      </c>
      <c r="E78" s="24">
        <v>1</v>
      </c>
      <c r="F78" s="45">
        <f t="shared" si="3"/>
        <v>57.95</v>
      </c>
      <c r="G78" s="47">
        <f t="shared" si="4"/>
        <v>57.95</v>
      </c>
      <c r="H78" s="12"/>
      <c r="I78" s="12"/>
      <c r="J78" s="5"/>
      <c r="K78" s="5"/>
      <c r="L78" s="5"/>
      <c r="M78" s="5"/>
      <c r="N78" s="5">
        <v>57.95</v>
      </c>
      <c r="O78" s="5" t="s">
        <v>275</v>
      </c>
      <c r="P78" s="5"/>
      <c r="Q78" s="5"/>
      <c r="R78" s="5" t="s">
        <v>253</v>
      </c>
      <c r="S78" s="5"/>
      <c r="T78" s="5" t="s">
        <v>253</v>
      </c>
      <c r="U78" s="5"/>
      <c r="V78" s="5" t="s">
        <v>253</v>
      </c>
      <c r="W78" s="5"/>
      <c r="X78" s="5" t="s">
        <v>253</v>
      </c>
      <c r="Y78" s="5"/>
      <c r="Z78" s="5" t="s">
        <v>253</v>
      </c>
      <c r="AA78" s="5"/>
      <c r="AB78" s="5"/>
      <c r="AC78" s="6"/>
      <c r="AD78" s="5"/>
      <c r="AE78" s="6"/>
      <c r="AF78" s="5"/>
      <c r="AG78" s="6"/>
      <c r="AH78" s="5"/>
      <c r="AI78" s="6"/>
      <c r="AJ78" s="5"/>
      <c r="AK78" s="6"/>
      <c r="AL78" s="85"/>
      <c r="AM78" s="24"/>
      <c r="AN78" s="24"/>
      <c r="AO78" s="24"/>
      <c r="AP78" s="24"/>
      <c r="AQ78" s="24"/>
      <c r="AR78" s="24"/>
      <c r="AS78" s="24"/>
      <c r="AT78" s="24"/>
      <c r="AU78" s="24"/>
      <c r="AV78" s="24"/>
    </row>
    <row r="79" spans="1:48" s="8" customFormat="1">
      <c r="A79" s="2">
        <v>77</v>
      </c>
      <c r="B79" s="61" t="s">
        <v>273</v>
      </c>
      <c r="C79" s="61" t="s">
        <v>276</v>
      </c>
      <c r="D79" s="79" t="s">
        <v>275</v>
      </c>
      <c r="E79" s="24">
        <v>1</v>
      </c>
      <c r="F79" s="45">
        <f t="shared" si="3"/>
        <v>57.95</v>
      </c>
      <c r="G79" s="47">
        <f t="shared" si="4"/>
        <v>57.95</v>
      </c>
      <c r="H79" s="12"/>
      <c r="I79" s="12"/>
      <c r="J79" s="5"/>
      <c r="K79" s="5"/>
      <c r="L79" s="5"/>
      <c r="M79" s="5"/>
      <c r="N79" s="5">
        <v>57.95</v>
      </c>
      <c r="O79" s="5" t="s">
        <v>274</v>
      </c>
      <c r="P79" s="5"/>
      <c r="Q79" s="5"/>
      <c r="R79" s="5" t="s">
        <v>253</v>
      </c>
      <c r="S79" s="5"/>
      <c r="T79" s="5" t="s">
        <v>253</v>
      </c>
      <c r="U79" s="5"/>
      <c r="V79" s="5" t="s">
        <v>253</v>
      </c>
      <c r="W79" s="5"/>
      <c r="X79" s="5" t="s">
        <v>253</v>
      </c>
      <c r="Y79" s="5"/>
      <c r="Z79" s="5" t="s">
        <v>253</v>
      </c>
      <c r="AA79" s="5"/>
      <c r="AB79" s="5"/>
      <c r="AC79" s="6"/>
      <c r="AD79" s="5"/>
      <c r="AE79" s="6"/>
      <c r="AF79" s="12"/>
      <c r="AG79" s="24"/>
      <c r="AH79" s="5"/>
      <c r="AI79" s="6"/>
      <c r="AJ79" s="5"/>
      <c r="AK79" s="6"/>
      <c r="AL79" s="85"/>
      <c r="AM79" s="24"/>
      <c r="AN79" s="24"/>
      <c r="AO79" s="24"/>
      <c r="AP79" s="24"/>
      <c r="AQ79" s="24"/>
      <c r="AR79" s="24"/>
      <c r="AS79" s="24"/>
      <c r="AT79" s="24"/>
      <c r="AU79" s="24"/>
      <c r="AV79" s="24"/>
    </row>
    <row r="80" spans="1:48" s="8" customFormat="1">
      <c r="A80" s="2">
        <v>78</v>
      </c>
      <c r="B80" s="61" t="s">
        <v>205</v>
      </c>
      <c r="C80" s="61" t="s">
        <v>206</v>
      </c>
      <c r="D80" s="79" t="s">
        <v>194</v>
      </c>
      <c r="E80" s="24">
        <v>1</v>
      </c>
      <c r="F80" s="45">
        <f t="shared" si="3"/>
        <v>56.48</v>
      </c>
      <c r="G80" s="47">
        <f t="shared" si="4"/>
        <v>56.48</v>
      </c>
      <c r="H80" s="24"/>
      <c r="I80" s="24"/>
      <c r="J80" s="24"/>
      <c r="K80" s="24"/>
      <c r="L80" s="24"/>
      <c r="M80" s="24"/>
      <c r="N80" s="13"/>
      <c r="O80" s="24"/>
      <c r="P80" s="24"/>
      <c r="Q80" s="24"/>
      <c r="R80" s="13">
        <v>56.48</v>
      </c>
      <c r="S80" s="24" t="s">
        <v>33</v>
      </c>
      <c r="T80" s="24" t="s">
        <v>253</v>
      </c>
      <c r="U80" s="24"/>
      <c r="V80" s="24" t="s">
        <v>253</v>
      </c>
      <c r="W80" s="24"/>
      <c r="X80" s="13" t="s">
        <v>253</v>
      </c>
      <c r="Y80" s="24"/>
      <c r="Z80" s="24" t="s">
        <v>253</v>
      </c>
      <c r="AA80" s="24"/>
      <c r="AB80" s="24"/>
      <c r="AC80" s="24"/>
      <c r="AD80" s="24"/>
      <c r="AE80" s="24"/>
      <c r="AF80" s="13"/>
      <c r="AG80" s="24"/>
      <c r="AH80" s="13"/>
      <c r="AI80" s="24"/>
      <c r="AJ80" s="13"/>
      <c r="AK80" s="24"/>
      <c r="AL80" s="86"/>
      <c r="AM80" s="24"/>
      <c r="AN80" s="24"/>
      <c r="AO80" s="24"/>
      <c r="AP80" s="24"/>
      <c r="AQ80" s="24"/>
      <c r="AR80" s="24"/>
      <c r="AS80" s="24"/>
      <c r="AT80" s="24"/>
      <c r="AU80" s="24"/>
      <c r="AV80" s="24"/>
    </row>
    <row r="81" spans="1:48" s="8" customFormat="1">
      <c r="A81" s="2">
        <v>79</v>
      </c>
      <c r="B81" s="8" t="s">
        <v>315</v>
      </c>
      <c r="C81" s="8" t="s">
        <v>106</v>
      </c>
      <c r="D81" s="8" t="s">
        <v>319</v>
      </c>
      <c r="E81" s="24">
        <v>1</v>
      </c>
      <c r="F81" s="45">
        <f t="shared" si="3"/>
        <v>54.92</v>
      </c>
      <c r="G81" s="47">
        <f t="shared" si="4"/>
        <v>54.92</v>
      </c>
      <c r="Z81" s="11">
        <v>54.92</v>
      </c>
      <c r="AA81" s="8" t="s">
        <v>30</v>
      </c>
      <c r="AL81" s="15"/>
    </row>
    <row r="82" spans="1:48" s="8" customFormat="1">
      <c r="A82" s="2">
        <v>80</v>
      </c>
      <c r="B82" s="61" t="s">
        <v>160</v>
      </c>
      <c r="C82" s="61" t="s">
        <v>161</v>
      </c>
      <c r="D82" s="79" t="s">
        <v>14</v>
      </c>
      <c r="E82" s="9">
        <v>1</v>
      </c>
      <c r="F82" s="45">
        <f t="shared" si="3"/>
        <v>54.77</v>
      </c>
      <c r="G82" s="47">
        <f t="shared" si="4"/>
        <v>54.77</v>
      </c>
      <c r="H82" s="5"/>
      <c r="I82" s="5"/>
      <c r="J82" s="25"/>
      <c r="K82" s="25"/>
      <c r="L82" s="5"/>
      <c r="M82" s="5"/>
      <c r="N82" s="5">
        <v>54.77</v>
      </c>
      <c r="O82" s="5" t="s">
        <v>264</v>
      </c>
      <c r="P82" s="5"/>
      <c r="Q82" s="5"/>
      <c r="R82" s="5" t="s">
        <v>253</v>
      </c>
      <c r="S82" s="5"/>
      <c r="T82" s="5" t="s">
        <v>253</v>
      </c>
      <c r="U82" s="5"/>
      <c r="V82" s="5" t="s">
        <v>253</v>
      </c>
      <c r="W82" s="5"/>
      <c r="X82" s="5" t="s">
        <v>253</v>
      </c>
      <c r="Y82" s="5"/>
      <c r="Z82" s="5" t="s">
        <v>253</v>
      </c>
      <c r="AA82" s="5"/>
      <c r="AB82" s="5"/>
      <c r="AC82" s="6"/>
      <c r="AD82" s="5"/>
      <c r="AE82" s="6"/>
      <c r="AF82" s="5"/>
      <c r="AG82" s="6"/>
      <c r="AH82" s="5"/>
      <c r="AI82" s="6"/>
      <c r="AJ82" s="5"/>
      <c r="AK82" s="6"/>
      <c r="AL82" s="85"/>
      <c r="AM82" s="24"/>
      <c r="AN82" s="24"/>
      <c r="AO82" s="24"/>
      <c r="AP82" s="24"/>
      <c r="AQ82" s="24"/>
      <c r="AR82" s="24"/>
      <c r="AS82" s="24"/>
      <c r="AT82" s="24"/>
      <c r="AU82" s="24"/>
      <c r="AV82" s="24"/>
    </row>
    <row r="83" spans="1:48">
      <c r="A83" s="2">
        <v>81</v>
      </c>
      <c r="B83" s="61" t="s">
        <v>270</v>
      </c>
      <c r="C83" s="61" t="s">
        <v>271</v>
      </c>
      <c r="D83" s="79" t="s">
        <v>272</v>
      </c>
      <c r="E83" s="9">
        <v>1</v>
      </c>
      <c r="F83" s="45">
        <f t="shared" si="3"/>
        <v>54.77</v>
      </c>
      <c r="G83" s="47">
        <f t="shared" si="4"/>
        <v>54.77</v>
      </c>
      <c r="H83" s="5"/>
      <c r="I83" s="5"/>
      <c r="J83" s="25"/>
      <c r="K83" s="25"/>
      <c r="L83" s="5"/>
      <c r="M83" s="5"/>
      <c r="N83" s="5">
        <v>54.77</v>
      </c>
      <c r="O83" s="5" t="s">
        <v>14</v>
      </c>
      <c r="P83" s="5"/>
      <c r="Q83" s="5"/>
      <c r="R83" s="5" t="s">
        <v>253</v>
      </c>
      <c r="S83" s="5"/>
      <c r="T83" s="5" t="s">
        <v>253</v>
      </c>
      <c r="U83" s="5"/>
      <c r="V83" s="5" t="s">
        <v>253</v>
      </c>
      <c r="W83" s="5"/>
      <c r="X83" s="5" t="s">
        <v>253</v>
      </c>
      <c r="Y83" s="5"/>
      <c r="Z83" s="5" t="s">
        <v>253</v>
      </c>
      <c r="AA83" s="5"/>
      <c r="AB83" s="5"/>
      <c r="AC83" s="6"/>
      <c r="AD83" s="5"/>
      <c r="AE83" s="6"/>
      <c r="AF83" s="5"/>
      <c r="AG83" s="21"/>
      <c r="AH83" s="5"/>
      <c r="AI83" s="6"/>
      <c r="AJ83" s="5"/>
      <c r="AK83" s="6"/>
      <c r="AL83" s="2"/>
      <c r="AM83" s="88"/>
      <c r="AN83" s="88"/>
      <c r="AO83" s="88"/>
      <c r="AP83" s="88"/>
      <c r="AQ83" s="88"/>
      <c r="AR83" s="88"/>
      <c r="AS83" s="88"/>
      <c r="AT83" s="88"/>
      <c r="AU83" s="88"/>
      <c r="AV83" s="88"/>
    </row>
    <row r="84" spans="1:48">
      <c r="A84" s="2">
        <v>82</v>
      </c>
      <c r="B84" s="8" t="s">
        <v>316</v>
      </c>
      <c r="C84" s="8" t="s">
        <v>314</v>
      </c>
      <c r="D84" s="8" t="s">
        <v>320</v>
      </c>
      <c r="E84" s="24">
        <v>1</v>
      </c>
      <c r="F84" s="45">
        <f t="shared" si="3"/>
        <v>53.41</v>
      </c>
      <c r="G84" s="47">
        <f t="shared" si="4"/>
        <v>53.41</v>
      </c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11">
        <v>53.41</v>
      </c>
      <c r="AA84" s="8" t="s">
        <v>321</v>
      </c>
      <c r="AB84" s="8"/>
      <c r="AC84" s="8"/>
      <c r="AD84" s="8"/>
      <c r="AE84" s="8"/>
      <c r="AF84" s="8"/>
      <c r="AG84" s="27"/>
      <c r="AH84" s="8"/>
      <c r="AI84" s="8"/>
      <c r="AJ84" s="8"/>
      <c r="AK84" s="8"/>
      <c r="AL84" s="8"/>
      <c r="AM84" s="17"/>
      <c r="AN84" s="17"/>
      <c r="AO84" s="17"/>
      <c r="AP84" s="17"/>
      <c r="AQ84" s="17"/>
      <c r="AR84" s="1"/>
      <c r="AS84" s="1"/>
      <c r="AT84" s="1"/>
      <c r="AU84" s="1"/>
      <c r="AV84" s="1"/>
    </row>
    <row r="85" spans="1:48">
      <c r="A85" s="2">
        <v>83</v>
      </c>
      <c r="B85" s="8" t="s">
        <v>205</v>
      </c>
      <c r="C85" s="8" t="s">
        <v>313</v>
      </c>
      <c r="D85" s="8" t="s">
        <v>321</v>
      </c>
      <c r="E85" s="24">
        <v>1</v>
      </c>
      <c r="F85" s="45">
        <f t="shared" si="3"/>
        <v>53.41</v>
      </c>
      <c r="G85" s="47">
        <f t="shared" si="4"/>
        <v>53.41</v>
      </c>
      <c r="H85" s="8"/>
      <c r="I85" s="8"/>
      <c r="J85" s="8"/>
      <c r="K85" s="8"/>
      <c r="L85" s="8"/>
      <c r="M85" s="8"/>
      <c r="N85" s="8"/>
      <c r="O85" s="17"/>
      <c r="P85" s="8"/>
      <c r="Q85" s="8"/>
      <c r="R85" s="8"/>
      <c r="S85" s="8"/>
      <c r="T85" s="8"/>
      <c r="U85" s="8"/>
      <c r="V85" s="8"/>
      <c r="W85" s="8"/>
      <c r="X85" s="8"/>
      <c r="Y85" s="8"/>
      <c r="Z85" s="11">
        <v>53.41</v>
      </c>
      <c r="AA85" s="8" t="s">
        <v>320</v>
      </c>
      <c r="AB85" s="8"/>
      <c r="AC85" s="8"/>
      <c r="AD85" s="8"/>
      <c r="AE85" s="8"/>
      <c r="AF85" s="8"/>
      <c r="AG85" s="27"/>
      <c r="AH85" s="8"/>
      <c r="AI85" s="8"/>
      <c r="AJ85" s="8"/>
      <c r="AK85" s="8"/>
      <c r="AL85" s="8"/>
      <c r="AM85" s="17"/>
      <c r="AN85" s="17"/>
      <c r="AO85" s="17"/>
      <c r="AP85" s="17"/>
      <c r="AQ85" s="17"/>
      <c r="AR85" s="1"/>
      <c r="AS85" s="1"/>
      <c r="AT85" s="1"/>
      <c r="AU85" s="1"/>
      <c r="AV85" s="1"/>
    </row>
    <row r="86" spans="1:48">
      <c r="A86" s="2">
        <v>84</v>
      </c>
      <c r="B86" s="61" t="s">
        <v>195</v>
      </c>
      <c r="C86" s="61" t="s">
        <v>196</v>
      </c>
      <c r="D86" s="79" t="s">
        <v>197</v>
      </c>
      <c r="E86" s="9">
        <v>1</v>
      </c>
      <c r="F86" s="45">
        <f t="shared" si="3"/>
        <v>52.08</v>
      </c>
      <c r="G86" s="47">
        <f t="shared" si="4"/>
        <v>52.08</v>
      </c>
      <c r="H86" s="5"/>
      <c r="I86" s="5"/>
      <c r="J86" s="5"/>
      <c r="K86" s="5"/>
      <c r="L86" s="5"/>
      <c r="M86" s="5"/>
      <c r="N86" s="5">
        <v>52.08</v>
      </c>
      <c r="O86" s="16" t="s">
        <v>198</v>
      </c>
      <c r="P86" s="5"/>
      <c r="Q86" s="5"/>
      <c r="R86" s="5" t="s">
        <v>253</v>
      </c>
      <c r="S86" s="5"/>
      <c r="T86" s="5" t="s">
        <v>253</v>
      </c>
      <c r="U86" s="5"/>
      <c r="V86" s="5" t="s">
        <v>253</v>
      </c>
      <c r="W86" s="5"/>
      <c r="X86" s="5" t="s">
        <v>253</v>
      </c>
      <c r="Y86" s="5"/>
      <c r="Z86" s="5" t="s">
        <v>253</v>
      </c>
      <c r="AA86" s="5"/>
      <c r="AB86" s="5"/>
      <c r="AC86" s="6"/>
      <c r="AD86" s="5"/>
      <c r="AE86" s="6"/>
      <c r="AF86" s="5"/>
      <c r="AG86" s="21"/>
      <c r="AH86" s="5"/>
      <c r="AI86" s="6"/>
      <c r="AJ86" s="5"/>
      <c r="AK86" s="6"/>
      <c r="AL86" s="2"/>
      <c r="AM86" s="88"/>
      <c r="AN86" s="88"/>
      <c r="AO86" s="88"/>
      <c r="AP86" s="88"/>
      <c r="AQ86" s="88"/>
      <c r="AR86" s="88"/>
      <c r="AS86" s="88"/>
      <c r="AT86" s="88"/>
      <c r="AU86" s="88"/>
      <c r="AV86" s="88"/>
    </row>
    <row r="87" spans="1:48">
      <c r="A87" s="2">
        <v>85</v>
      </c>
      <c r="B87" s="61" t="s">
        <v>200</v>
      </c>
      <c r="C87" s="61" t="s">
        <v>201</v>
      </c>
      <c r="D87" s="79" t="s">
        <v>198</v>
      </c>
      <c r="E87" s="9">
        <v>1</v>
      </c>
      <c r="F87" s="45">
        <f t="shared" si="3"/>
        <v>52.08</v>
      </c>
      <c r="G87" s="47">
        <f t="shared" si="4"/>
        <v>52.08</v>
      </c>
      <c r="H87" s="5"/>
      <c r="I87" s="5"/>
      <c r="J87" s="5"/>
      <c r="K87" s="5"/>
      <c r="L87" s="5"/>
      <c r="M87" s="5"/>
      <c r="N87" s="5">
        <v>52.08</v>
      </c>
      <c r="O87" s="5" t="s">
        <v>197</v>
      </c>
      <c r="P87" s="5"/>
      <c r="Q87" s="5"/>
      <c r="R87" s="5" t="s">
        <v>253</v>
      </c>
      <c r="S87" s="5"/>
      <c r="T87" s="5" t="s">
        <v>253</v>
      </c>
      <c r="U87" s="5"/>
      <c r="V87" s="5" t="s">
        <v>253</v>
      </c>
      <c r="W87" s="5"/>
      <c r="X87" s="5" t="s">
        <v>253</v>
      </c>
      <c r="Y87" s="5"/>
      <c r="Z87" s="5" t="s">
        <v>253</v>
      </c>
      <c r="AA87" s="5"/>
      <c r="AB87" s="5"/>
      <c r="AC87" s="6"/>
      <c r="AD87" s="5"/>
      <c r="AE87" s="6"/>
      <c r="AF87" s="5"/>
      <c r="AG87" s="21"/>
      <c r="AH87" s="5"/>
      <c r="AI87" s="6"/>
      <c r="AJ87" s="5"/>
      <c r="AK87" s="6"/>
      <c r="AL87" s="2"/>
      <c r="AM87" s="88"/>
      <c r="AN87" s="88"/>
      <c r="AO87" s="88"/>
      <c r="AP87" s="88"/>
      <c r="AQ87" s="88"/>
      <c r="AR87" s="88"/>
      <c r="AS87" s="88"/>
      <c r="AT87" s="88"/>
      <c r="AU87" s="88"/>
      <c r="AV87" s="88"/>
    </row>
    <row r="88" spans="1:48">
      <c r="A88" s="2">
        <v>86</v>
      </c>
      <c r="B88" s="8" t="s">
        <v>317</v>
      </c>
      <c r="C88" s="8" t="s">
        <v>318</v>
      </c>
      <c r="D88" s="8" t="s">
        <v>322</v>
      </c>
      <c r="E88" s="24">
        <v>1</v>
      </c>
      <c r="F88" s="45">
        <f t="shared" si="3"/>
        <v>52.08</v>
      </c>
      <c r="G88" s="47">
        <f t="shared" si="4"/>
        <v>52.08</v>
      </c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11">
        <v>52.08</v>
      </c>
      <c r="AA88" s="8" t="s">
        <v>297</v>
      </c>
      <c r="AB88" s="8"/>
      <c r="AC88" s="8"/>
      <c r="AD88" s="8"/>
      <c r="AE88" s="8"/>
      <c r="AF88" s="8"/>
      <c r="AG88" s="27"/>
      <c r="AH88" s="8"/>
      <c r="AI88" s="8"/>
      <c r="AJ88" s="8"/>
      <c r="AK88" s="8"/>
      <c r="AL88" s="8"/>
      <c r="AM88" s="17"/>
      <c r="AN88" s="17"/>
      <c r="AO88" s="17"/>
      <c r="AP88" s="17"/>
      <c r="AQ88" s="17"/>
      <c r="AR88" s="1"/>
      <c r="AS88" s="1"/>
      <c r="AT88" s="1"/>
      <c r="AU88" s="1"/>
      <c r="AV88" s="1"/>
    </row>
    <row r="89" spans="1:48">
      <c r="A89" s="2">
        <v>87</v>
      </c>
      <c r="B89" s="61" t="s">
        <v>265</v>
      </c>
      <c r="C89" s="61" t="s">
        <v>287</v>
      </c>
      <c r="D89" s="79" t="s">
        <v>268</v>
      </c>
      <c r="E89" s="9">
        <v>1</v>
      </c>
      <c r="F89" s="45">
        <f t="shared" si="3"/>
        <v>51.88</v>
      </c>
      <c r="G89" s="47">
        <f t="shared" si="4"/>
        <v>51.88</v>
      </c>
      <c r="H89" s="5"/>
      <c r="I89" s="5"/>
      <c r="J89" s="5"/>
      <c r="K89" s="5"/>
      <c r="L89" s="5"/>
      <c r="M89" s="5"/>
      <c r="N89" s="5">
        <v>51.88</v>
      </c>
      <c r="O89" s="24" t="s">
        <v>269</v>
      </c>
      <c r="P89" s="5"/>
      <c r="Q89" s="5"/>
      <c r="R89" s="5" t="s">
        <v>253</v>
      </c>
      <c r="S89" s="5"/>
      <c r="T89" s="5" t="s">
        <v>253</v>
      </c>
      <c r="U89" s="5"/>
      <c r="V89" s="5" t="s">
        <v>253</v>
      </c>
      <c r="W89" s="5"/>
      <c r="X89" s="5" t="s">
        <v>253</v>
      </c>
      <c r="Y89" s="5"/>
      <c r="Z89" s="5" t="s">
        <v>253</v>
      </c>
      <c r="AA89" s="5"/>
      <c r="AB89" s="5"/>
      <c r="AC89" s="6"/>
      <c r="AD89" s="5"/>
      <c r="AE89" s="6"/>
      <c r="AF89" s="5"/>
      <c r="AG89" s="21"/>
      <c r="AH89" s="5"/>
      <c r="AI89" s="6"/>
      <c r="AJ89" s="5"/>
      <c r="AK89" s="6"/>
      <c r="AL89" s="2"/>
      <c r="AM89" s="88"/>
      <c r="AN89" s="88"/>
      <c r="AO89" s="88"/>
      <c r="AP89" s="88"/>
      <c r="AQ89" s="88"/>
      <c r="AR89" s="88"/>
      <c r="AS89" s="88"/>
      <c r="AT89" s="88"/>
      <c r="AU89" s="88"/>
      <c r="AV89" s="88"/>
    </row>
    <row r="90" spans="1:48">
      <c r="A90" s="2">
        <v>88</v>
      </c>
      <c r="B90" s="61" t="s">
        <v>267</v>
      </c>
      <c r="C90" s="61" t="s">
        <v>107</v>
      </c>
      <c r="D90" s="79" t="s">
        <v>269</v>
      </c>
      <c r="E90" s="9">
        <v>1</v>
      </c>
      <c r="F90" s="45">
        <f t="shared" si="3"/>
        <v>51.88</v>
      </c>
      <c r="G90" s="47">
        <f t="shared" si="4"/>
        <v>51.88</v>
      </c>
      <c r="H90" s="5"/>
      <c r="I90" s="5"/>
      <c r="J90" s="5"/>
      <c r="K90" s="5"/>
      <c r="L90" s="5"/>
      <c r="M90" s="5"/>
      <c r="N90" s="5">
        <v>51.88</v>
      </c>
      <c r="O90" s="24" t="s">
        <v>268</v>
      </c>
      <c r="P90" s="5"/>
      <c r="Q90" s="5"/>
      <c r="R90" s="5" t="s">
        <v>253</v>
      </c>
      <c r="S90" s="5"/>
      <c r="T90" s="5" t="s">
        <v>253</v>
      </c>
      <c r="U90" s="5"/>
      <c r="V90" s="5" t="s">
        <v>253</v>
      </c>
      <c r="W90" s="5"/>
      <c r="X90" s="5" t="s">
        <v>253</v>
      </c>
      <c r="Y90" s="5"/>
      <c r="Z90" s="5" t="s">
        <v>253</v>
      </c>
      <c r="AA90" s="5"/>
      <c r="AB90" s="5"/>
      <c r="AC90" s="6"/>
      <c r="AD90" s="5"/>
      <c r="AE90" s="6"/>
      <c r="AF90" s="5"/>
      <c r="AG90" s="21"/>
      <c r="AH90" s="5"/>
      <c r="AI90" s="6"/>
      <c r="AJ90" s="5"/>
      <c r="AK90" s="6"/>
      <c r="AL90" s="2"/>
      <c r="AM90" s="88"/>
      <c r="AN90" s="88"/>
      <c r="AO90" s="88"/>
      <c r="AP90" s="88"/>
      <c r="AQ90" s="88"/>
      <c r="AR90" s="88"/>
      <c r="AS90" s="88"/>
      <c r="AT90" s="88"/>
      <c r="AU90" s="88"/>
      <c r="AV90" s="88"/>
    </row>
    <row r="91" spans="1:48">
      <c r="A91" s="2">
        <v>89</v>
      </c>
      <c r="B91" s="49" t="s">
        <v>25</v>
      </c>
      <c r="C91" s="49" t="s">
        <v>277</v>
      </c>
      <c r="D91" s="24" t="s">
        <v>281</v>
      </c>
      <c r="E91" s="24">
        <v>1</v>
      </c>
      <c r="F91" s="45">
        <f t="shared" ref="F91:F122" si="5">SUM(H91:AM91)-(0+0)</f>
        <v>50.65</v>
      </c>
      <c r="G91" s="47">
        <f t="shared" si="4"/>
        <v>50.65</v>
      </c>
      <c r="H91" s="24"/>
      <c r="I91" s="24"/>
      <c r="J91" s="24"/>
      <c r="K91" s="24"/>
      <c r="L91" s="24"/>
      <c r="M91" s="24"/>
      <c r="N91" s="13"/>
      <c r="O91" s="24"/>
      <c r="P91" s="13">
        <v>50.65</v>
      </c>
      <c r="Q91" s="24" t="s">
        <v>280</v>
      </c>
      <c r="R91" s="24" t="s">
        <v>253</v>
      </c>
      <c r="S91" s="24"/>
      <c r="T91" s="24" t="s">
        <v>253</v>
      </c>
      <c r="U91" s="24"/>
      <c r="V91" s="24" t="s">
        <v>253</v>
      </c>
      <c r="W91" s="24"/>
      <c r="X91" s="24" t="s">
        <v>253</v>
      </c>
      <c r="Y91" s="24"/>
      <c r="Z91" s="24" t="s">
        <v>253</v>
      </c>
      <c r="AA91" s="24"/>
      <c r="AB91" s="24"/>
      <c r="AC91" s="24"/>
      <c r="AD91" s="24"/>
      <c r="AE91" s="24"/>
      <c r="AF91" s="24"/>
      <c r="AG91" s="26"/>
      <c r="AH91" s="24"/>
      <c r="AI91" s="24"/>
      <c r="AJ91" s="24"/>
      <c r="AK91" s="24"/>
      <c r="AL91" s="24"/>
      <c r="AM91" s="88"/>
      <c r="AN91" s="88"/>
      <c r="AO91" s="88"/>
      <c r="AP91" s="88"/>
      <c r="AQ91" s="88"/>
      <c r="AR91" s="88"/>
      <c r="AS91" s="88"/>
      <c r="AT91" s="88"/>
      <c r="AU91" s="88"/>
      <c r="AV91" s="88"/>
    </row>
    <row r="92" spans="1:48">
      <c r="A92" s="2">
        <v>90</v>
      </c>
      <c r="B92" s="49" t="s">
        <v>278</v>
      </c>
      <c r="C92" s="49" t="s">
        <v>279</v>
      </c>
      <c r="D92" s="24" t="s">
        <v>280</v>
      </c>
      <c r="E92" s="24">
        <v>1</v>
      </c>
      <c r="F92" s="45">
        <f t="shared" si="5"/>
        <v>50.65</v>
      </c>
      <c r="G92" s="47">
        <f t="shared" si="4"/>
        <v>50.65</v>
      </c>
      <c r="H92" s="24"/>
      <c r="I92" s="24"/>
      <c r="J92" s="24"/>
      <c r="K92" s="24"/>
      <c r="L92" s="24"/>
      <c r="M92" s="24"/>
      <c r="N92" s="13"/>
      <c r="O92" s="24"/>
      <c r="P92" s="13">
        <v>50.65</v>
      </c>
      <c r="Q92" s="24" t="s">
        <v>281</v>
      </c>
      <c r="R92" s="24" t="s">
        <v>253</v>
      </c>
      <c r="S92" s="24"/>
      <c r="T92" s="24" t="s">
        <v>253</v>
      </c>
      <c r="U92" s="24"/>
      <c r="V92" s="24" t="s">
        <v>253</v>
      </c>
      <c r="W92" s="24"/>
      <c r="X92" s="24" t="s">
        <v>253</v>
      </c>
      <c r="Y92" s="24"/>
      <c r="Z92" s="24" t="s">
        <v>253</v>
      </c>
      <c r="AA92" s="24"/>
      <c r="AB92" s="24"/>
      <c r="AC92" s="24"/>
      <c r="AD92" s="24"/>
      <c r="AE92" s="24"/>
      <c r="AF92" s="24"/>
      <c r="AG92" s="26"/>
      <c r="AH92" s="24"/>
      <c r="AI92" s="24"/>
      <c r="AJ92" s="24"/>
      <c r="AK92" s="24"/>
      <c r="AL92" s="24"/>
      <c r="AM92" s="88"/>
      <c r="AN92" s="88"/>
      <c r="AO92" s="88"/>
      <c r="AP92" s="88"/>
      <c r="AQ92" s="88"/>
      <c r="AR92" s="88"/>
      <c r="AS92" s="88"/>
      <c r="AT92" s="88"/>
      <c r="AU92" s="88"/>
      <c r="AV92" s="88"/>
    </row>
    <row r="93" spans="1:48">
      <c r="A93" s="2">
        <v>91</v>
      </c>
      <c r="B93" s="49" t="s">
        <v>292</v>
      </c>
      <c r="C93" s="49" t="s">
        <v>111</v>
      </c>
      <c r="D93" s="24" t="s">
        <v>289</v>
      </c>
      <c r="E93" s="24">
        <v>1</v>
      </c>
      <c r="F93" s="45">
        <f t="shared" si="5"/>
        <v>46.28</v>
      </c>
      <c r="G93" s="47">
        <f t="shared" si="4"/>
        <v>46.28</v>
      </c>
      <c r="H93" s="24"/>
      <c r="I93" s="24"/>
      <c r="J93" s="24"/>
      <c r="K93" s="24"/>
      <c r="L93" s="24"/>
      <c r="M93" s="24"/>
      <c r="N93" s="13"/>
      <c r="O93" s="24"/>
      <c r="P93" s="24"/>
      <c r="Q93" s="24"/>
      <c r="R93" s="24"/>
      <c r="S93" s="24"/>
      <c r="T93" s="13">
        <v>46.28</v>
      </c>
      <c r="U93" s="24" t="s">
        <v>37</v>
      </c>
      <c r="V93" s="24" t="s">
        <v>253</v>
      </c>
      <c r="W93" s="24"/>
      <c r="X93" s="24" t="s">
        <v>253</v>
      </c>
      <c r="Y93" s="24"/>
      <c r="Z93" s="24" t="s">
        <v>253</v>
      </c>
      <c r="AA93" s="24"/>
      <c r="AB93" s="24"/>
      <c r="AC93" s="24"/>
      <c r="AD93" s="24"/>
      <c r="AE93" s="24"/>
      <c r="AF93" s="24"/>
      <c r="AG93" s="26"/>
      <c r="AH93" s="24"/>
      <c r="AI93" s="24"/>
      <c r="AJ93" s="24"/>
      <c r="AK93" s="24"/>
      <c r="AL93" s="24"/>
      <c r="AM93" s="88"/>
      <c r="AN93" s="88"/>
      <c r="AO93" s="88"/>
      <c r="AP93" s="88"/>
      <c r="AQ93" s="88"/>
      <c r="AR93" s="88"/>
      <c r="AS93" s="88"/>
      <c r="AT93" s="88"/>
      <c r="AU93" s="88"/>
      <c r="AV93" s="88"/>
    </row>
    <row r="94" spans="1:48">
      <c r="A94" s="2">
        <v>92</v>
      </c>
      <c r="B94" s="61" t="s">
        <v>134</v>
      </c>
      <c r="C94" s="61" t="s">
        <v>213</v>
      </c>
      <c r="D94" s="79" t="s">
        <v>137</v>
      </c>
      <c r="E94" s="9">
        <v>1</v>
      </c>
      <c r="F94" s="45">
        <f t="shared" si="5"/>
        <v>46.21</v>
      </c>
      <c r="G94" s="47">
        <f t="shared" si="4"/>
        <v>46.21</v>
      </c>
      <c r="H94" s="24"/>
      <c r="I94" s="24"/>
      <c r="J94" s="24"/>
      <c r="K94" s="24"/>
      <c r="L94" s="24"/>
      <c r="M94" s="24"/>
      <c r="N94" s="13"/>
      <c r="O94" s="24"/>
      <c r="P94" s="24"/>
      <c r="Q94" s="24"/>
      <c r="R94" s="13">
        <v>46.21</v>
      </c>
      <c r="S94" s="24" t="s">
        <v>285</v>
      </c>
      <c r="T94" s="24" t="s">
        <v>253</v>
      </c>
      <c r="U94" s="24"/>
      <c r="V94" s="24" t="s">
        <v>253</v>
      </c>
      <c r="W94" s="24"/>
      <c r="X94" s="24" t="s">
        <v>253</v>
      </c>
      <c r="Y94" s="24"/>
      <c r="Z94" s="13" t="s">
        <v>253</v>
      </c>
      <c r="AA94" s="24"/>
      <c r="AB94" s="24"/>
      <c r="AC94" s="24"/>
      <c r="AD94" s="24"/>
      <c r="AE94" s="24"/>
      <c r="AF94" s="13"/>
      <c r="AG94" s="26"/>
      <c r="AH94" s="13"/>
      <c r="AI94" s="24"/>
      <c r="AJ94" s="13"/>
      <c r="AK94" s="24"/>
      <c r="AL94" s="24"/>
      <c r="AM94" s="88"/>
      <c r="AN94" s="88"/>
      <c r="AO94" s="88"/>
      <c r="AP94" s="88"/>
      <c r="AQ94" s="88"/>
      <c r="AR94" s="88"/>
      <c r="AS94" s="88"/>
      <c r="AT94" s="88"/>
      <c r="AU94" s="88"/>
      <c r="AV94" s="88"/>
    </row>
    <row r="95" spans="1:48">
      <c r="A95" s="2">
        <v>93</v>
      </c>
      <c r="B95" s="61" t="s">
        <v>28</v>
      </c>
      <c r="C95" s="61" t="s">
        <v>286</v>
      </c>
      <c r="D95" s="79" t="s">
        <v>285</v>
      </c>
      <c r="E95" s="9">
        <v>1</v>
      </c>
      <c r="F95" s="45">
        <f t="shared" si="5"/>
        <v>46.21</v>
      </c>
      <c r="G95" s="47">
        <f t="shared" si="4"/>
        <v>46.21</v>
      </c>
      <c r="H95" s="24"/>
      <c r="I95" s="24"/>
      <c r="J95" s="24"/>
      <c r="K95" s="24"/>
      <c r="L95" s="24"/>
      <c r="M95" s="24"/>
      <c r="N95" s="13"/>
      <c r="O95" s="24"/>
      <c r="P95" s="24"/>
      <c r="Q95" s="24"/>
      <c r="R95" s="13">
        <v>46.21</v>
      </c>
      <c r="S95" s="24" t="s">
        <v>137</v>
      </c>
      <c r="T95" s="24" t="s">
        <v>291</v>
      </c>
      <c r="U95" s="24"/>
      <c r="V95" s="24" t="s">
        <v>253</v>
      </c>
      <c r="W95" s="24"/>
      <c r="X95" s="24" t="s">
        <v>253</v>
      </c>
      <c r="Y95" s="24"/>
      <c r="Z95" s="13" t="s">
        <v>253</v>
      </c>
      <c r="AA95" s="24"/>
      <c r="AB95" s="24"/>
      <c r="AC95" s="24"/>
      <c r="AD95" s="24"/>
      <c r="AE95" s="24"/>
      <c r="AF95" s="13"/>
      <c r="AG95" s="26"/>
      <c r="AH95" s="13"/>
      <c r="AI95" s="24"/>
      <c r="AJ95" s="13"/>
      <c r="AK95" s="24"/>
      <c r="AL95" s="24"/>
      <c r="AM95" s="88"/>
      <c r="AN95" s="88"/>
      <c r="AO95" s="88"/>
      <c r="AP95" s="88"/>
      <c r="AQ95" s="88"/>
      <c r="AR95" s="88"/>
      <c r="AS95" s="88"/>
      <c r="AT95" s="88"/>
      <c r="AU95" s="88"/>
      <c r="AV95" s="88"/>
    </row>
    <row r="96" spans="1:48">
      <c r="A96" s="2">
        <v>94</v>
      </c>
      <c r="B96" s="8" t="s">
        <v>323</v>
      </c>
      <c r="C96" s="8" t="s">
        <v>107</v>
      </c>
      <c r="D96" s="8" t="s">
        <v>324</v>
      </c>
      <c r="E96" s="24">
        <v>1</v>
      </c>
      <c r="F96" s="45">
        <f t="shared" si="5"/>
        <v>44.89</v>
      </c>
      <c r="G96" s="47">
        <f t="shared" si="4"/>
        <v>44.89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11">
        <v>44.89</v>
      </c>
      <c r="AA96" s="8" t="s">
        <v>300</v>
      </c>
      <c r="AB96" s="8"/>
      <c r="AC96" s="8"/>
      <c r="AD96" s="8"/>
      <c r="AE96" s="8"/>
      <c r="AF96" s="8"/>
      <c r="AG96" s="27"/>
      <c r="AH96" s="8"/>
      <c r="AI96" s="8"/>
      <c r="AJ96" s="8"/>
      <c r="AK96" s="8"/>
      <c r="AL96" s="8"/>
      <c r="AM96" s="17"/>
      <c r="AN96" s="17"/>
      <c r="AO96" s="17"/>
      <c r="AP96" s="17"/>
      <c r="AQ96" s="17"/>
      <c r="AR96" s="17"/>
      <c r="AS96" s="17"/>
      <c r="AT96" s="17"/>
      <c r="AU96" s="1"/>
      <c r="AV96" s="1"/>
    </row>
    <row r="97" spans="1:48">
      <c r="A97" s="2">
        <v>95</v>
      </c>
      <c r="B97" s="49" t="s">
        <v>217</v>
      </c>
      <c r="C97" s="49" t="s">
        <v>54</v>
      </c>
      <c r="D97" s="24" t="s">
        <v>67</v>
      </c>
      <c r="E97" s="24">
        <v>1</v>
      </c>
      <c r="F97" s="45">
        <f t="shared" si="5"/>
        <v>43.96</v>
      </c>
      <c r="G97" s="47">
        <f t="shared" si="4"/>
        <v>43.96</v>
      </c>
      <c r="H97" s="24"/>
      <c r="I97" s="24"/>
      <c r="J97" s="24"/>
      <c r="K97" s="24"/>
      <c r="L97" s="24"/>
      <c r="M97" s="24"/>
      <c r="N97" s="13"/>
      <c r="O97" s="24"/>
      <c r="P97" s="24"/>
      <c r="Q97" s="24"/>
      <c r="R97" s="24"/>
      <c r="S97" s="24"/>
      <c r="T97" s="24"/>
      <c r="U97" s="24"/>
      <c r="V97" s="13">
        <v>43.96</v>
      </c>
      <c r="W97" s="24" t="s">
        <v>42</v>
      </c>
      <c r="X97" s="24" t="s">
        <v>253</v>
      </c>
      <c r="Y97" s="24"/>
      <c r="Z97" s="13" t="s">
        <v>253</v>
      </c>
      <c r="AA97" s="24"/>
      <c r="AB97" s="13"/>
      <c r="AC97" s="24"/>
      <c r="AD97" s="24"/>
      <c r="AE97" s="24"/>
      <c r="AF97" s="13"/>
      <c r="AG97" s="26"/>
      <c r="AH97" s="13"/>
      <c r="AI97" s="24"/>
      <c r="AJ97" s="13"/>
      <c r="AK97" s="24"/>
      <c r="AL97" s="24"/>
    </row>
    <row r="98" spans="1:48">
      <c r="A98" s="2">
        <v>96</v>
      </c>
      <c r="B98" s="49" t="s">
        <v>283</v>
      </c>
      <c r="C98" s="49" t="s">
        <v>284</v>
      </c>
      <c r="D98" s="24" t="s">
        <v>282</v>
      </c>
      <c r="E98" s="24">
        <v>1</v>
      </c>
      <c r="F98" s="45">
        <f t="shared" si="5"/>
        <v>41.23</v>
      </c>
      <c r="G98" s="47">
        <f t="shared" si="4"/>
        <v>41.23</v>
      </c>
      <c r="H98" s="24"/>
      <c r="I98" s="24"/>
      <c r="J98" s="24"/>
      <c r="K98" s="24"/>
      <c r="L98" s="24"/>
      <c r="M98" s="24"/>
      <c r="N98" s="13"/>
      <c r="O98" s="24"/>
      <c r="P98" s="13">
        <v>41.23</v>
      </c>
      <c r="Q98" s="24" t="s">
        <v>52</v>
      </c>
      <c r="R98" s="24" t="s">
        <v>253</v>
      </c>
      <c r="S98" s="24"/>
      <c r="T98" s="24" t="s">
        <v>253</v>
      </c>
      <c r="U98" s="24"/>
      <c r="V98" s="24" t="s">
        <v>253</v>
      </c>
      <c r="W98" s="24"/>
      <c r="X98" s="24" t="s">
        <v>253</v>
      </c>
      <c r="Y98" s="24"/>
      <c r="Z98" s="24" t="s">
        <v>253</v>
      </c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88"/>
      <c r="AN98" s="88"/>
      <c r="AO98" s="88"/>
      <c r="AP98" s="88"/>
      <c r="AQ98" s="88"/>
      <c r="AR98" s="88"/>
      <c r="AS98" s="88"/>
      <c r="AT98" s="88"/>
      <c r="AU98" s="88"/>
      <c r="AV98" s="88"/>
    </row>
    <row r="99" spans="1:48">
      <c r="A99" s="2">
        <v>97</v>
      </c>
      <c r="B99" s="61" t="s">
        <v>102</v>
      </c>
      <c r="C99" s="61" t="s">
        <v>103</v>
      </c>
      <c r="D99" s="79" t="s">
        <v>65</v>
      </c>
      <c r="E99" s="24">
        <v>1</v>
      </c>
      <c r="F99" s="45">
        <f t="shared" si="5"/>
        <v>30.47</v>
      </c>
      <c r="G99" s="47">
        <f t="shared" ref="G99:G122" si="6">F99/E99</f>
        <v>30.47</v>
      </c>
      <c r="H99" s="5">
        <v>30.47</v>
      </c>
      <c r="I99" s="5" t="s">
        <v>71</v>
      </c>
      <c r="J99" s="5"/>
      <c r="K99" s="5"/>
      <c r="L99" s="5"/>
      <c r="M99" s="5"/>
      <c r="N99" s="5" t="s">
        <v>253</v>
      </c>
      <c r="O99" s="5"/>
      <c r="P99" s="24"/>
      <c r="Q99" s="24"/>
      <c r="R99" s="24" t="s">
        <v>253</v>
      </c>
      <c r="S99" s="24"/>
      <c r="T99" s="24" t="s">
        <v>253</v>
      </c>
      <c r="U99" s="24"/>
      <c r="V99" s="24" t="s">
        <v>253</v>
      </c>
      <c r="W99" s="24"/>
      <c r="X99" s="13" t="s">
        <v>253</v>
      </c>
      <c r="Y99" s="24"/>
      <c r="Z99" s="13" t="s">
        <v>253</v>
      </c>
      <c r="AA99" s="24"/>
      <c r="AB99" s="13"/>
      <c r="AC99" s="24"/>
      <c r="AD99" s="24"/>
      <c r="AE99" s="24"/>
      <c r="AF99" s="13"/>
      <c r="AG99" s="24"/>
      <c r="AH99" s="13"/>
      <c r="AI99" s="24"/>
      <c r="AJ99" s="13"/>
      <c r="AK99" s="24"/>
      <c r="AL99" s="2"/>
      <c r="AM99" s="88"/>
      <c r="AN99" s="88"/>
      <c r="AO99" s="88"/>
      <c r="AP99" s="88"/>
      <c r="AQ99" s="88"/>
      <c r="AR99" s="88"/>
      <c r="AS99" s="88"/>
      <c r="AT99" s="88"/>
      <c r="AU99" s="88"/>
      <c r="AV99" s="88"/>
    </row>
    <row r="100" spans="1:48">
      <c r="A100" s="2"/>
      <c r="B100" s="61" t="s">
        <v>105</v>
      </c>
      <c r="C100" s="61" t="s">
        <v>106</v>
      </c>
      <c r="D100" s="79" t="s">
        <v>23</v>
      </c>
      <c r="E100" s="9"/>
      <c r="F100" s="45">
        <f t="shared" si="5"/>
        <v>0</v>
      </c>
      <c r="G100" s="47" t="e">
        <f t="shared" si="6"/>
        <v>#DIV/0!</v>
      </c>
      <c r="H100" s="5"/>
      <c r="I100" s="5"/>
      <c r="J100" s="5"/>
      <c r="K100" s="5"/>
      <c r="L100" s="5"/>
      <c r="M100" s="5"/>
      <c r="N100" s="24"/>
      <c r="O100" s="24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6"/>
      <c r="AD100" s="5"/>
      <c r="AE100" s="6"/>
      <c r="AF100" s="5"/>
      <c r="AG100" s="6"/>
      <c r="AH100" s="5"/>
      <c r="AI100" s="6"/>
      <c r="AJ100" s="5"/>
      <c r="AK100" s="6"/>
      <c r="AL100" s="2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</row>
    <row r="101" spans="1:48">
      <c r="A101" s="2"/>
      <c r="B101" s="61" t="s">
        <v>19</v>
      </c>
      <c r="C101" s="61" t="s">
        <v>191</v>
      </c>
      <c r="D101" s="79" t="s">
        <v>75</v>
      </c>
      <c r="E101" s="9"/>
      <c r="F101" s="45">
        <f t="shared" si="5"/>
        <v>0</v>
      </c>
      <c r="G101" s="47" t="e">
        <f t="shared" si="6"/>
        <v>#DIV/0!</v>
      </c>
      <c r="H101" s="5"/>
      <c r="I101" s="5"/>
      <c r="J101" s="5"/>
      <c r="K101" s="5"/>
      <c r="L101" s="5"/>
      <c r="M101" s="5"/>
      <c r="N101" s="5"/>
      <c r="O101" s="5"/>
      <c r="P101" s="4"/>
      <c r="Q101" s="4"/>
      <c r="R101" s="12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12"/>
      <c r="AG101" s="4"/>
      <c r="AH101" s="12"/>
      <c r="AI101" s="4"/>
      <c r="AJ101" s="12"/>
      <c r="AK101" s="4"/>
      <c r="AL101" s="2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</row>
    <row r="102" spans="1:48">
      <c r="A102" s="2"/>
      <c r="B102" s="101" t="s">
        <v>147</v>
      </c>
      <c r="C102" s="101" t="s">
        <v>148</v>
      </c>
      <c r="D102" s="102" t="s">
        <v>24</v>
      </c>
      <c r="E102" s="53"/>
      <c r="F102" s="54">
        <f t="shared" si="5"/>
        <v>0</v>
      </c>
      <c r="G102" s="55" t="e">
        <f t="shared" si="6"/>
        <v>#DIV/0!</v>
      </c>
      <c r="H102" s="56"/>
      <c r="I102" s="56"/>
      <c r="J102" s="56"/>
      <c r="K102" s="56"/>
      <c r="L102" s="56"/>
      <c r="M102" s="56"/>
      <c r="N102" s="57"/>
      <c r="O102" s="56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119"/>
      <c r="AD102" s="70"/>
      <c r="AE102" s="119"/>
      <c r="AF102" s="70"/>
      <c r="AG102" s="119"/>
      <c r="AH102" s="70"/>
      <c r="AI102" s="119"/>
      <c r="AJ102" s="70"/>
      <c r="AK102" s="119"/>
      <c r="AL102" s="51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</row>
    <row r="103" spans="1:48" s="8" customFormat="1">
      <c r="A103" s="2"/>
      <c r="B103" s="61" t="s">
        <v>153</v>
      </c>
      <c r="C103" s="61" t="s">
        <v>154</v>
      </c>
      <c r="D103" s="79" t="s">
        <v>92</v>
      </c>
      <c r="E103" s="9"/>
      <c r="F103" s="45">
        <f t="shared" si="5"/>
        <v>0</v>
      </c>
      <c r="G103" s="47" t="e">
        <f t="shared" si="6"/>
        <v>#DIV/0!</v>
      </c>
      <c r="H103" s="12"/>
      <c r="I103" s="12"/>
      <c r="J103" s="12"/>
      <c r="K103" s="12"/>
      <c r="L103" s="4"/>
      <c r="M103" s="4"/>
      <c r="N103" s="12"/>
      <c r="O103" s="4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6"/>
      <c r="AD103" s="5"/>
      <c r="AE103" s="6"/>
      <c r="AF103" s="5"/>
      <c r="AG103" s="6"/>
      <c r="AH103" s="5"/>
      <c r="AI103" s="6"/>
      <c r="AJ103" s="5"/>
      <c r="AK103" s="6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</row>
    <row r="104" spans="1:48" s="8" customFormat="1">
      <c r="A104" s="2"/>
      <c r="B104" s="61" t="s">
        <v>165</v>
      </c>
      <c r="C104" s="61" t="s">
        <v>166</v>
      </c>
      <c r="D104" s="79" t="s">
        <v>104</v>
      </c>
      <c r="E104" s="24"/>
      <c r="F104" s="45">
        <f t="shared" si="5"/>
        <v>0</v>
      </c>
      <c r="G104" s="47" t="e">
        <f t="shared" si="6"/>
        <v>#DIV/0!</v>
      </c>
      <c r="H104" s="5"/>
      <c r="I104" s="5"/>
      <c r="J104" s="5"/>
      <c r="K104" s="5"/>
      <c r="L104" s="5"/>
      <c r="M104" s="5"/>
      <c r="N104" s="13"/>
      <c r="O104" s="24"/>
      <c r="P104" s="24"/>
      <c r="Q104" s="24"/>
      <c r="R104" s="24"/>
      <c r="S104" s="24"/>
      <c r="T104" s="24"/>
      <c r="U104" s="24"/>
      <c r="V104" s="24"/>
      <c r="W104" s="24"/>
      <c r="X104" s="13"/>
      <c r="Y104" s="24"/>
      <c r="Z104" s="24"/>
      <c r="AA104" s="24"/>
      <c r="AB104" s="24"/>
      <c r="AC104" s="24"/>
      <c r="AD104" s="24"/>
      <c r="AE104" s="24"/>
      <c r="AF104" s="13"/>
      <c r="AG104" s="24"/>
      <c r="AH104" s="13"/>
      <c r="AI104" s="24"/>
      <c r="AJ104" s="13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</row>
    <row r="105" spans="1:48" s="8" customFormat="1">
      <c r="A105" s="2"/>
      <c r="B105" s="61" t="s">
        <v>192</v>
      </c>
      <c r="C105" s="61" t="s">
        <v>193</v>
      </c>
      <c r="D105" s="79" t="s">
        <v>144</v>
      </c>
      <c r="E105" s="9"/>
      <c r="F105" s="45">
        <f t="shared" si="5"/>
        <v>0</v>
      </c>
      <c r="G105" s="47" t="e">
        <f t="shared" si="6"/>
        <v>#DIV/0!</v>
      </c>
      <c r="H105" s="24"/>
      <c r="I105" s="24"/>
      <c r="J105" s="24"/>
      <c r="K105" s="24"/>
      <c r="L105" s="24"/>
      <c r="M105" s="24"/>
      <c r="N105" s="13"/>
      <c r="O105" s="24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6"/>
      <c r="AD105" s="5"/>
      <c r="AE105" s="6"/>
      <c r="AF105" s="5"/>
      <c r="AG105" s="6"/>
      <c r="AH105" s="5"/>
      <c r="AI105" s="6"/>
      <c r="AJ105" s="5"/>
      <c r="AK105" s="6"/>
      <c r="AL105" s="2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</row>
    <row r="106" spans="1:48" s="8" customFormat="1">
      <c r="A106" s="2"/>
      <c r="B106" s="49" t="s">
        <v>19</v>
      </c>
      <c r="C106" s="49" t="s">
        <v>20</v>
      </c>
      <c r="D106" s="24" t="s">
        <v>133</v>
      </c>
      <c r="E106" s="24"/>
      <c r="F106" s="45">
        <f t="shared" si="5"/>
        <v>0</v>
      </c>
      <c r="G106" s="47" t="e">
        <f t="shared" si="6"/>
        <v>#DIV/0!</v>
      </c>
      <c r="H106" s="12"/>
      <c r="I106" s="12"/>
      <c r="J106" s="12"/>
      <c r="K106" s="12"/>
      <c r="L106" s="12"/>
      <c r="M106" s="12"/>
      <c r="N106" s="12"/>
      <c r="O106" s="12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6"/>
      <c r="AD106" s="5"/>
      <c r="AE106" s="6"/>
      <c r="AF106" s="5"/>
      <c r="AG106" s="6"/>
      <c r="AH106" s="5"/>
      <c r="AI106" s="6"/>
      <c r="AJ106" s="5"/>
      <c r="AK106" s="6"/>
      <c r="AL106" s="2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</row>
    <row r="107" spans="1:48" s="8" customFormat="1">
      <c r="A107" s="2"/>
      <c r="B107" s="61" t="s">
        <v>96</v>
      </c>
      <c r="C107" s="61" t="s">
        <v>101</v>
      </c>
      <c r="D107" s="79" t="s">
        <v>64</v>
      </c>
      <c r="E107" s="24"/>
      <c r="F107" s="45">
        <f t="shared" si="5"/>
        <v>0</v>
      </c>
      <c r="G107" s="47" t="e">
        <f t="shared" si="6"/>
        <v>#DIV/0!</v>
      </c>
      <c r="H107" s="12"/>
      <c r="I107" s="12"/>
      <c r="J107" s="12"/>
      <c r="K107" s="12"/>
      <c r="L107" s="4"/>
      <c r="M107" s="4"/>
      <c r="N107" s="12"/>
      <c r="O107" s="4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6"/>
      <c r="AD107" s="5"/>
      <c r="AE107" s="6"/>
      <c r="AF107" s="5"/>
      <c r="AG107" s="6"/>
      <c r="AH107" s="5"/>
      <c r="AI107" s="6"/>
      <c r="AJ107" s="5"/>
      <c r="AK107" s="6"/>
      <c r="AL107" s="85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</row>
    <row r="108" spans="1:48">
      <c r="A108" s="2"/>
      <c r="B108" s="61" t="s">
        <v>204</v>
      </c>
      <c r="C108" s="61" t="s">
        <v>79</v>
      </c>
      <c r="D108" s="79" t="s">
        <v>128</v>
      </c>
      <c r="E108" s="9"/>
      <c r="F108" s="45">
        <f t="shared" si="5"/>
        <v>0</v>
      </c>
      <c r="G108" s="47" t="e">
        <f t="shared" si="6"/>
        <v>#DIV/0!</v>
      </c>
      <c r="H108" s="12"/>
      <c r="I108" s="12"/>
      <c r="J108" s="12"/>
      <c r="K108" s="12"/>
      <c r="L108" s="4"/>
      <c r="M108" s="4"/>
      <c r="N108" s="12"/>
      <c r="O108" s="4"/>
      <c r="P108" s="4"/>
      <c r="Q108" s="4"/>
      <c r="R108" s="12"/>
      <c r="S108" s="4"/>
      <c r="T108" s="4"/>
      <c r="U108" s="4"/>
      <c r="V108" s="4"/>
      <c r="W108" s="4"/>
      <c r="X108" s="24"/>
      <c r="Y108" s="24"/>
      <c r="Z108" s="4"/>
      <c r="AA108" s="4"/>
      <c r="AB108" s="4"/>
      <c r="AC108" s="4"/>
      <c r="AD108" s="4"/>
      <c r="AE108" s="4"/>
      <c r="AF108" s="12"/>
      <c r="AG108" s="4"/>
      <c r="AH108" s="12"/>
      <c r="AI108" s="4"/>
      <c r="AJ108" s="12"/>
      <c r="AK108" s="4"/>
      <c r="AL108" s="24"/>
      <c r="AM108" s="24"/>
      <c r="AN108" s="24"/>
      <c r="AO108" s="24"/>
      <c r="AP108" s="24"/>
      <c r="AQ108" s="24"/>
      <c r="AR108" s="24"/>
    </row>
    <row r="109" spans="1:48">
      <c r="A109" s="2"/>
      <c r="B109" s="61" t="s">
        <v>214</v>
      </c>
      <c r="C109" s="61" t="s">
        <v>188</v>
      </c>
      <c r="D109" s="79" t="s">
        <v>202</v>
      </c>
      <c r="E109" s="24"/>
      <c r="F109" s="45">
        <f t="shared" si="5"/>
        <v>0</v>
      </c>
      <c r="G109" s="47" t="e">
        <f t="shared" si="6"/>
        <v>#DIV/0!</v>
      </c>
      <c r="H109" s="12"/>
      <c r="I109" s="12"/>
      <c r="J109" s="12"/>
      <c r="K109" s="12"/>
      <c r="L109" s="4"/>
      <c r="M109" s="4"/>
      <c r="N109" s="12"/>
      <c r="O109" s="4"/>
      <c r="P109" s="4"/>
      <c r="Q109" s="4"/>
      <c r="R109" s="12"/>
      <c r="S109" s="4"/>
      <c r="T109" s="4"/>
      <c r="U109" s="4"/>
      <c r="V109" s="4"/>
      <c r="W109" s="4"/>
      <c r="X109" s="12"/>
      <c r="Y109" s="4"/>
      <c r="Z109" s="12"/>
      <c r="AA109" s="4"/>
      <c r="AB109" s="4"/>
      <c r="AC109" s="4"/>
      <c r="AD109" s="4"/>
      <c r="AE109" s="4"/>
      <c r="AF109" s="12"/>
      <c r="AG109" s="4"/>
      <c r="AH109" s="12"/>
      <c r="AI109" s="4"/>
      <c r="AJ109" s="12"/>
      <c r="AK109" s="4"/>
      <c r="AL109" s="24"/>
      <c r="AM109" s="24"/>
      <c r="AN109" s="24"/>
      <c r="AO109" s="24"/>
      <c r="AP109" s="24"/>
      <c r="AQ109" s="24"/>
      <c r="AR109" s="24"/>
      <c r="AS109" s="88"/>
      <c r="AT109" s="88"/>
      <c r="AU109" s="88"/>
      <c r="AV109" s="88"/>
    </row>
    <row r="110" spans="1:48">
      <c r="A110" s="2"/>
      <c r="B110" s="101" t="s">
        <v>215</v>
      </c>
      <c r="C110" s="101" t="s">
        <v>216</v>
      </c>
      <c r="D110" s="102" t="s">
        <v>49</v>
      </c>
      <c r="E110" s="53"/>
      <c r="F110" s="54">
        <f t="shared" si="5"/>
        <v>0</v>
      </c>
      <c r="G110" s="55" t="e">
        <f t="shared" si="6"/>
        <v>#DIV/0!</v>
      </c>
      <c r="H110" s="105"/>
      <c r="I110" s="105"/>
      <c r="J110" s="105"/>
      <c r="K110" s="105"/>
      <c r="L110" s="107"/>
      <c r="M110" s="107"/>
      <c r="N110" s="105"/>
      <c r="O110" s="107"/>
      <c r="P110" s="107"/>
      <c r="Q110" s="107"/>
      <c r="R110" s="105"/>
      <c r="S110" s="107"/>
      <c r="T110" s="4"/>
      <c r="U110" s="4"/>
      <c r="V110" s="4"/>
      <c r="W110" s="4"/>
      <c r="X110" s="12"/>
      <c r="Y110" s="4"/>
      <c r="Z110" s="12"/>
      <c r="AA110" s="4"/>
      <c r="AB110" s="4"/>
      <c r="AC110" s="4"/>
      <c r="AD110" s="4"/>
      <c r="AE110" s="4"/>
      <c r="AF110" s="12"/>
      <c r="AG110" s="4"/>
      <c r="AH110" s="12"/>
      <c r="AI110" s="4"/>
      <c r="AJ110" s="12"/>
      <c r="AK110" s="4"/>
      <c r="AL110" s="2"/>
      <c r="AM110" s="24"/>
      <c r="AN110" s="24"/>
      <c r="AO110" s="24"/>
      <c r="AP110" s="24"/>
      <c r="AQ110" s="24"/>
      <c r="AR110" s="24"/>
      <c r="AS110" s="88"/>
      <c r="AT110" s="88"/>
      <c r="AU110" s="88"/>
      <c r="AV110" s="88"/>
    </row>
    <row r="111" spans="1:48">
      <c r="A111" s="2"/>
      <c r="B111" s="61" t="s">
        <v>218</v>
      </c>
      <c r="C111" s="61" t="s">
        <v>219</v>
      </c>
      <c r="D111" s="79" t="s">
        <v>17</v>
      </c>
      <c r="E111" s="9"/>
      <c r="F111" s="45">
        <f t="shared" si="5"/>
        <v>0</v>
      </c>
      <c r="G111" s="47" t="e">
        <f t="shared" si="6"/>
        <v>#DIV/0!</v>
      </c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71"/>
      <c r="U111" s="71"/>
      <c r="V111" s="71"/>
      <c r="W111" s="71"/>
      <c r="X111" s="71"/>
      <c r="Y111" s="71"/>
      <c r="Z111" s="71"/>
      <c r="AA111" s="71"/>
      <c r="AB111" s="71"/>
      <c r="AC111" s="118"/>
      <c r="AD111" s="71"/>
      <c r="AE111" s="118"/>
      <c r="AF111" s="71"/>
      <c r="AG111" s="118"/>
      <c r="AH111" s="71"/>
      <c r="AI111" s="6"/>
      <c r="AJ111" s="5"/>
      <c r="AK111" s="6"/>
      <c r="AL111" s="2"/>
      <c r="AM111" s="24"/>
      <c r="AN111" s="24"/>
      <c r="AO111" s="24"/>
      <c r="AP111" s="24"/>
      <c r="AQ111" s="24"/>
      <c r="AR111" s="24"/>
      <c r="AS111" s="88"/>
      <c r="AT111" s="88"/>
      <c r="AU111" s="88"/>
      <c r="AV111" s="88"/>
    </row>
    <row r="112" spans="1:48">
      <c r="A112" s="2"/>
      <c r="B112" s="61" t="s">
        <v>68</v>
      </c>
      <c r="C112" s="61" t="s">
        <v>196</v>
      </c>
      <c r="D112" s="79" t="s">
        <v>169</v>
      </c>
      <c r="E112" s="9"/>
      <c r="F112" s="45">
        <f t="shared" si="5"/>
        <v>0</v>
      </c>
      <c r="G112" s="47" t="e">
        <f t="shared" si="6"/>
        <v>#DIV/0!</v>
      </c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6"/>
      <c r="AD112" s="5"/>
      <c r="AE112" s="6"/>
      <c r="AF112" s="5"/>
      <c r="AG112" s="6"/>
      <c r="AH112" s="5"/>
      <c r="AI112" s="6"/>
      <c r="AJ112" s="5"/>
      <c r="AK112" s="6"/>
      <c r="AL112" s="24"/>
      <c r="AM112" s="24"/>
      <c r="AN112" s="24"/>
      <c r="AO112" s="24"/>
      <c r="AP112" s="24"/>
      <c r="AQ112" s="24"/>
      <c r="AR112" s="24"/>
      <c r="AS112" s="88"/>
      <c r="AT112" s="88"/>
      <c r="AU112" s="88"/>
      <c r="AV112" s="88"/>
    </row>
    <row r="113" spans="1:48">
      <c r="A113" s="2"/>
      <c r="B113" s="49" t="s">
        <v>222</v>
      </c>
      <c r="C113" s="49" t="s">
        <v>174</v>
      </c>
      <c r="D113" s="24" t="s">
        <v>223</v>
      </c>
      <c r="E113" s="24"/>
      <c r="F113" s="45">
        <f t="shared" si="5"/>
        <v>0</v>
      </c>
      <c r="G113" s="47" t="e">
        <f t="shared" si="6"/>
        <v>#DIV/0!</v>
      </c>
      <c r="H113" s="24"/>
      <c r="I113" s="24"/>
      <c r="J113" s="24"/>
      <c r="K113" s="24"/>
      <c r="L113" s="24"/>
      <c r="M113" s="24"/>
      <c r="N113" s="13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13"/>
      <c r="AA113" s="24"/>
      <c r="AB113" s="13"/>
      <c r="AC113" s="24"/>
      <c r="AD113" s="24"/>
      <c r="AE113" s="24"/>
      <c r="AF113" s="24"/>
      <c r="AG113" s="24"/>
      <c r="AH113" s="13"/>
      <c r="AI113" s="24"/>
      <c r="AJ113" s="13"/>
      <c r="AK113" s="24"/>
      <c r="AL113" s="24"/>
      <c r="AM113" s="24"/>
      <c r="AN113" s="24"/>
      <c r="AO113" s="24"/>
      <c r="AP113" s="24"/>
      <c r="AQ113" s="24"/>
      <c r="AR113" s="24"/>
      <c r="AS113" s="88"/>
      <c r="AT113" s="88"/>
      <c r="AU113" s="88"/>
      <c r="AV113" s="88"/>
    </row>
    <row r="114" spans="1:48">
      <c r="A114" s="2"/>
      <c r="B114" s="63" t="s">
        <v>222</v>
      </c>
      <c r="C114" s="63" t="s">
        <v>225</v>
      </c>
      <c r="D114" s="56" t="s">
        <v>224</v>
      </c>
      <c r="E114" s="53"/>
      <c r="F114" s="54">
        <f t="shared" si="5"/>
        <v>0</v>
      </c>
      <c r="G114" s="55" t="e">
        <f t="shared" si="6"/>
        <v>#DIV/0!</v>
      </c>
      <c r="H114" s="56"/>
      <c r="I114" s="56"/>
      <c r="J114" s="56"/>
      <c r="K114" s="56"/>
      <c r="L114" s="56"/>
      <c r="M114" s="56"/>
      <c r="N114" s="57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7"/>
      <c r="AA114" s="56"/>
      <c r="AB114" s="57"/>
      <c r="AC114" s="56"/>
      <c r="AD114" s="56"/>
      <c r="AE114" s="56"/>
      <c r="AF114" s="56"/>
      <c r="AG114" s="56"/>
      <c r="AH114" s="57"/>
      <c r="AI114" s="24"/>
      <c r="AJ114" s="13"/>
      <c r="AK114" s="24"/>
      <c r="AL114" s="24"/>
      <c r="AM114" s="24"/>
      <c r="AN114" s="24"/>
      <c r="AO114" s="24"/>
      <c r="AP114" s="24"/>
      <c r="AQ114" s="24"/>
      <c r="AR114" s="24"/>
      <c r="AS114" s="88"/>
      <c r="AT114" s="88"/>
      <c r="AU114" s="88"/>
      <c r="AV114" s="88"/>
    </row>
    <row r="115" spans="1:48">
      <c r="A115" s="2"/>
      <c r="B115" s="49" t="s">
        <v>226</v>
      </c>
      <c r="C115" s="49" t="s">
        <v>97</v>
      </c>
      <c r="D115" s="24" t="s">
        <v>159</v>
      </c>
      <c r="E115" s="24"/>
      <c r="F115" s="45">
        <f t="shared" si="5"/>
        <v>0</v>
      </c>
      <c r="G115" s="47" t="e">
        <f t="shared" si="6"/>
        <v>#DIV/0!</v>
      </c>
      <c r="H115" s="24"/>
      <c r="I115" s="24"/>
      <c r="J115" s="24"/>
      <c r="K115" s="24"/>
      <c r="L115" s="24"/>
      <c r="M115" s="24"/>
      <c r="N115" s="13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13"/>
      <c r="AI115" s="89"/>
      <c r="AJ115" s="104"/>
      <c r="AK115" s="89"/>
      <c r="AL115" s="24"/>
      <c r="AM115" s="24"/>
      <c r="AN115" s="24"/>
      <c r="AO115" s="24"/>
      <c r="AP115" s="24"/>
      <c r="AQ115" s="24"/>
      <c r="AR115" s="24"/>
      <c r="AS115" s="88"/>
      <c r="AT115" s="88"/>
      <c r="AU115" s="88"/>
      <c r="AV115" s="88"/>
    </row>
    <row r="116" spans="1:48">
      <c r="A116" s="2"/>
      <c r="B116" s="61" t="s">
        <v>227</v>
      </c>
      <c r="C116" s="61" t="s">
        <v>20</v>
      </c>
      <c r="D116" s="79" t="s">
        <v>77</v>
      </c>
      <c r="E116" s="9"/>
      <c r="F116" s="45">
        <f t="shared" si="5"/>
        <v>0</v>
      </c>
      <c r="G116" s="47" t="e">
        <f t="shared" si="6"/>
        <v>#DIV/0!</v>
      </c>
      <c r="H116" s="5"/>
      <c r="I116" s="5"/>
      <c r="J116" s="4"/>
      <c r="K116" s="4"/>
      <c r="L116" s="4"/>
      <c r="M116" s="4"/>
      <c r="N116" s="12"/>
      <c r="O116" s="4"/>
      <c r="P116" s="4"/>
      <c r="Q116" s="4"/>
      <c r="R116" s="12"/>
      <c r="S116" s="4"/>
      <c r="T116" s="4"/>
      <c r="U116" s="4"/>
      <c r="V116" s="4"/>
      <c r="W116" s="4"/>
      <c r="X116" s="12"/>
      <c r="Y116" s="4"/>
      <c r="Z116" s="12"/>
      <c r="AA116" s="4"/>
      <c r="AB116" s="4"/>
      <c r="AC116" s="4"/>
      <c r="AD116" s="4"/>
      <c r="AE116" s="4"/>
      <c r="AF116" s="12"/>
      <c r="AG116" s="4"/>
      <c r="AH116" s="12"/>
      <c r="AI116" s="4"/>
      <c r="AJ116" s="12"/>
      <c r="AK116" s="4"/>
      <c r="AL116" s="24"/>
      <c r="AM116" s="24"/>
      <c r="AN116" s="24"/>
      <c r="AO116" s="24"/>
      <c r="AP116" s="24"/>
      <c r="AQ116" s="24"/>
      <c r="AR116" s="24"/>
      <c r="AS116" s="88"/>
      <c r="AT116" s="88"/>
      <c r="AU116" s="88"/>
      <c r="AV116" s="88"/>
    </row>
    <row r="117" spans="1:48">
      <c r="A117" s="2"/>
      <c r="B117" s="115" t="s">
        <v>96</v>
      </c>
      <c r="C117" s="115" t="s">
        <v>228</v>
      </c>
      <c r="D117" s="88" t="s">
        <v>229</v>
      </c>
      <c r="E117" s="117"/>
      <c r="F117" s="45">
        <f t="shared" si="5"/>
        <v>0</v>
      </c>
      <c r="G117" s="47" t="e">
        <f t="shared" si="6"/>
        <v>#DIV/0!</v>
      </c>
      <c r="H117" s="24"/>
      <c r="I117" s="24"/>
      <c r="J117" s="24"/>
      <c r="K117" s="24"/>
      <c r="L117" s="24"/>
      <c r="M117" s="24"/>
      <c r="N117" s="13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13"/>
      <c r="AI117" s="24"/>
      <c r="AJ117" s="13"/>
      <c r="AK117" s="24"/>
      <c r="AL117" s="24"/>
      <c r="AM117" s="24"/>
      <c r="AN117" s="24"/>
      <c r="AO117" s="24"/>
      <c r="AP117" s="24"/>
      <c r="AQ117" s="24"/>
      <c r="AR117" s="88"/>
      <c r="AS117" s="88"/>
      <c r="AT117" s="88"/>
      <c r="AU117" s="88"/>
      <c r="AV117" s="88"/>
    </row>
    <row r="118" spans="1:48">
      <c r="A118" s="2"/>
      <c r="B118" s="115" t="s">
        <v>231</v>
      </c>
      <c r="C118" s="115" t="s">
        <v>232</v>
      </c>
      <c r="D118" s="88" t="s">
        <v>230</v>
      </c>
      <c r="E118" s="88"/>
      <c r="F118" s="45">
        <f t="shared" si="5"/>
        <v>0</v>
      </c>
      <c r="G118" s="47" t="e">
        <f t="shared" si="6"/>
        <v>#DIV/0!</v>
      </c>
      <c r="H118" s="24"/>
      <c r="I118" s="24"/>
      <c r="J118" s="24"/>
      <c r="K118" s="24"/>
      <c r="L118" s="24"/>
      <c r="M118" s="24"/>
      <c r="N118" s="13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13"/>
      <c r="AI118" s="24"/>
      <c r="AJ118" s="13"/>
      <c r="AK118" s="24"/>
      <c r="AL118" s="24"/>
      <c r="AM118" s="24"/>
      <c r="AN118" s="24"/>
      <c r="AO118" s="24"/>
      <c r="AP118" s="24"/>
      <c r="AQ118" s="24"/>
      <c r="AR118" s="88"/>
      <c r="AS118" s="88"/>
      <c r="AT118" s="88"/>
      <c r="AU118" s="88"/>
      <c r="AV118" s="88"/>
    </row>
    <row r="119" spans="1:48">
      <c r="A119" s="2"/>
      <c r="B119" s="114" t="s">
        <v>233</v>
      </c>
      <c r="C119" s="114" t="s">
        <v>132</v>
      </c>
      <c r="D119" s="116" t="s">
        <v>234</v>
      </c>
      <c r="E119" s="117"/>
      <c r="F119" s="45">
        <f t="shared" si="5"/>
        <v>0</v>
      </c>
      <c r="G119" s="47" t="e">
        <f t="shared" si="6"/>
        <v>#DIV/0!</v>
      </c>
      <c r="H119" s="24"/>
      <c r="I119" s="24"/>
      <c r="J119" s="24"/>
      <c r="K119" s="24"/>
      <c r="L119" s="24"/>
      <c r="M119" s="24"/>
      <c r="N119" s="13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13"/>
      <c r="AA119" s="24"/>
      <c r="AB119" s="24"/>
      <c r="AC119" s="24"/>
      <c r="AD119" s="24"/>
      <c r="AE119" s="24"/>
      <c r="AF119" s="13"/>
      <c r="AG119" s="24"/>
      <c r="AH119" s="13"/>
      <c r="AI119" s="24"/>
      <c r="AJ119" s="13"/>
      <c r="AK119" s="24"/>
      <c r="AL119" s="2"/>
      <c r="AM119" s="24"/>
      <c r="AN119" s="24"/>
      <c r="AO119" s="24"/>
      <c r="AP119" s="24"/>
      <c r="AQ119" s="24"/>
      <c r="AR119" s="88"/>
      <c r="AS119" s="88"/>
      <c r="AT119" s="88"/>
      <c r="AU119" s="88"/>
      <c r="AV119" s="88"/>
    </row>
    <row r="120" spans="1:48">
      <c r="A120" s="2"/>
      <c r="B120" s="114" t="s">
        <v>78</v>
      </c>
      <c r="C120" s="114" t="s">
        <v>236</v>
      </c>
      <c r="D120" s="116" t="s">
        <v>235</v>
      </c>
      <c r="E120" s="88"/>
      <c r="F120" s="45">
        <f t="shared" si="5"/>
        <v>0</v>
      </c>
      <c r="G120" s="47" t="e">
        <f t="shared" si="6"/>
        <v>#DIV/0!</v>
      </c>
      <c r="H120" s="24"/>
      <c r="I120" s="24"/>
      <c r="J120" s="24"/>
      <c r="K120" s="24"/>
      <c r="L120" s="24"/>
      <c r="M120" s="24"/>
      <c r="N120" s="13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13"/>
      <c r="AA120" s="24"/>
      <c r="AB120" s="24"/>
      <c r="AC120" s="24"/>
      <c r="AD120" s="24"/>
      <c r="AE120" s="24"/>
      <c r="AF120" s="13"/>
      <c r="AG120" s="24"/>
      <c r="AH120" s="13"/>
      <c r="AI120" s="24"/>
      <c r="AJ120" s="13"/>
      <c r="AK120" s="24"/>
      <c r="AL120" s="24"/>
      <c r="AM120" s="24"/>
      <c r="AN120" s="24"/>
      <c r="AO120" s="24"/>
      <c r="AP120" s="24"/>
      <c r="AQ120" s="24"/>
      <c r="AR120" s="88"/>
      <c r="AS120" s="88"/>
      <c r="AT120" s="88"/>
      <c r="AU120" s="88"/>
      <c r="AV120" s="88"/>
    </row>
    <row r="121" spans="1:48">
      <c r="A121" s="2"/>
      <c r="B121" s="114" t="s">
        <v>237</v>
      </c>
      <c r="C121" s="114" t="s">
        <v>99</v>
      </c>
      <c r="D121" s="116" t="s">
        <v>164</v>
      </c>
      <c r="E121" s="117"/>
      <c r="F121" s="54">
        <f t="shared" si="5"/>
        <v>0</v>
      </c>
      <c r="G121" s="55" t="e">
        <f t="shared" si="6"/>
        <v>#DIV/0!</v>
      </c>
      <c r="H121" s="105"/>
      <c r="I121" s="105"/>
      <c r="J121" s="105"/>
      <c r="K121" s="105"/>
      <c r="L121" s="107"/>
      <c r="M121" s="107"/>
      <c r="N121" s="105"/>
      <c r="O121" s="107"/>
      <c r="P121" s="107"/>
      <c r="Q121" s="107"/>
      <c r="R121" s="105"/>
      <c r="S121" s="107"/>
      <c r="T121" s="107"/>
      <c r="U121" s="107"/>
      <c r="V121" s="107"/>
      <c r="W121" s="107"/>
      <c r="X121" s="105"/>
      <c r="Y121" s="107"/>
      <c r="Z121" s="105"/>
      <c r="AA121" s="107"/>
      <c r="AB121" s="107"/>
      <c r="AC121" s="107"/>
      <c r="AD121" s="107"/>
      <c r="AE121" s="107"/>
      <c r="AF121" s="105"/>
      <c r="AG121" s="107"/>
      <c r="AH121" s="105"/>
      <c r="AI121" s="107"/>
      <c r="AJ121" s="105"/>
      <c r="AK121" s="107"/>
      <c r="AL121" s="56"/>
      <c r="AM121" s="56"/>
      <c r="AN121" s="56"/>
      <c r="AO121" s="56"/>
      <c r="AP121" s="56"/>
      <c r="AQ121" s="56"/>
      <c r="AR121" s="88"/>
      <c r="AS121" s="88"/>
      <c r="AT121" s="88"/>
      <c r="AU121" s="88"/>
      <c r="AV121" s="88"/>
    </row>
    <row r="122" spans="1:48">
      <c r="A122" s="2"/>
      <c r="B122" s="61" t="s">
        <v>175</v>
      </c>
      <c r="C122" s="61" t="s">
        <v>176</v>
      </c>
      <c r="D122" s="79" t="s">
        <v>93</v>
      </c>
      <c r="E122" s="24"/>
      <c r="F122" s="45">
        <f t="shared" si="5"/>
        <v>0</v>
      </c>
      <c r="G122" s="47" t="e">
        <f t="shared" si="6"/>
        <v>#DIV/0!</v>
      </c>
      <c r="H122" s="12"/>
      <c r="I122" s="12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6"/>
      <c r="AD122" s="5"/>
      <c r="AE122" s="6"/>
      <c r="AF122" s="5"/>
      <c r="AG122" s="6"/>
      <c r="AH122" s="5"/>
      <c r="AI122" s="6"/>
      <c r="AJ122" s="5"/>
      <c r="AK122" s="6"/>
      <c r="AL122" s="2"/>
      <c r="AM122" s="24"/>
      <c r="AN122" s="24"/>
      <c r="AO122" s="24"/>
      <c r="AP122" s="24"/>
      <c r="AQ122" s="24"/>
      <c r="AR122" s="24"/>
      <c r="AS122" s="24"/>
      <c r="AT122" s="24"/>
      <c r="AU122" s="88"/>
      <c r="AV122" s="88"/>
    </row>
    <row r="123" spans="1:48">
      <c r="A123" s="2">
        <v>119</v>
      </c>
      <c r="B123" s="1"/>
      <c r="C123" s="1"/>
      <c r="D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1:48">
      <c r="A124" s="2">
        <v>120</v>
      </c>
      <c r="B124" s="1"/>
      <c r="C124" s="1"/>
      <c r="D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>
      <c r="A125" s="2">
        <v>121</v>
      </c>
      <c r="B125" s="1"/>
      <c r="C125" s="1"/>
      <c r="D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>
      <c r="A126" s="2">
        <v>122</v>
      </c>
      <c r="B126" s="1"/>
      <c r="C126" s="1"/>
      <c r="D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>
      <c r="A127" s="2">
        <v>123</v>
      </c>
      <c r="B127" s="1"/>
      <c r="C127" s="1"/>
      <c r="D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>
      <c r="A128" s="2">
        <v>124</v>
      </c>
      <c r="B128" s="1"/>
      <c r="C128" s="1"/>
      <c r="D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1:48">
      <c r="A129" s="2">
        <v>125</v>
      </c>
      <c r="B129" s="1"/>
      <c r="C129" s="1"/>
      <c r="D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>
      <c r="A130" s="2">
        <v>126</v>
      </c>
      <c r="B130" s="1"/>
      <c r="C130" s="1"/>
      <c r="D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>
      <c r="A131" s="2">
        <v>127</v>
      </c>
      <c r="B131" s="1"/>
      <c r="C131" s="1"/>
      <c r="D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>
      <c r="A132" s="2">
        <v>128</v>
      </c>
      <c r="B132" s="1"/>
      <c r="C132" s="1"/>
      <c r="D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>
      <c r="A133" s="2">
        <v>129</v>
      </c>
      <c r="B133" s="1"/>
      <c r="C133" s="1"/>
      <c r="D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>
      <c r="A134" s="2">
        <v>130</v>
      </c>
      <c r="B134" s="1"/>
      <c r="C134" s="1"/>
      <c r="D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>
      <c r="A135" s="2">
        <v>131</v>
      </c>
      <c r="B135" s="1"/>
      <c r="C135" s="1"/>
      <c r="D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>
      <c r="A136" s="2">
        <v>132</v>
      </c>
      <c r="B136" s="1"/>
      <c r="C136" s="1"/>
      <c r="D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>
      <c r="A137" s="2">
        <v>133</v>
      </c>
      <c r="B137" s="1"/>
      <c r="C137" s="1"/>
      <c r="D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>
      <c r="A138" s="2">
        <v>134</v>
      </c>
      <c r="B138" s="1"/>
      <c r="C138" s="1"/>
      <c r="D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>
      <c r="A139" s="2">
        <v>135</v>
      </c>
      <c r="B139" s="1"/>
      <c r="C139" s="1"/>
      <c r="D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>
      <c r="A140" s="2">
        <v>136</v>
      </c>
      <c r="B140" s="1"/>
      <c r="C140" s="1"/>
      <c r="D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>
      <c r="A141" s="2">
        <v>137</v>
      </c>
      <c r="B141" s="1"/>
      <c r="C141" s="1"/>
      <c r="D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>
      <c r="A142" s="2">
        <v>138</v>
      </c>
      <c r="B142" s="1"/>
      <c r="C142" s="1"/>
      <c r="D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>
      <c r="A143" s="2">
        <v>139</v>
      </c>
      <c r="B143" s="1"/>
      <c r="C143" s="1"/>
      <c r="D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>
      <c r="A144" s="2">
        <v>140</v>
      </c>
      <c r="B144" s="1"/>
      <c r="C144" s="1"/>
      <c r="D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>
      <c r="A145" s="2">
        <v>141</v>
      </c>
      <c r="B145" s="1"/>
      <c r="C145" s="1"/>
      <c r="D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>
      <c r="A146" s="2">
        <v>142</v>
      </c>
      <c r="B146" s="1"/>
      <c r="C146" s="1"/>
      <c r="D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1:48">
      <c r="A147" s="2">
        <v>143</v>
      </c>
      <c r="B147" s="1"/>
      <c r="C147" s="1"/>
      <c r="D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1:48">
      <c r="A148" s="2">
        <v>144</v>
      </c>
      <c r="B148" s="1"/>
      <c r="C148" s="1"/>
      <c r="D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</sheetData>
  <sortState ref="A2:AV148">
    <sortCondition descending="1" ref="F2:F148"/>
  </sortState>
  <mergeCells count="4">
    <mergeCell ref="A1:G1"/>
    <mergeCell ref="H1:O1"/>
    <mergeCell ref="X1:AE1"/>
    <mergeCell ref="AF1:AM1"/>
  </mergeCells>
  <phoneticPr fontId="8" type="noConversion"/>
  <pageMargins left="0.75" right="0.75" top="1" bottom="1" header="0.5" footer="0.5"/>
  <pageSetup paperSize="9" scale="95" orientation="portrait" horizontalDpi="4294967292" verticalDpi="4294967292"/>
  <colBreaks count="3" manualBreakCount="3">
    <brk id="15" max="1048575" man="1"/>
    <brk id="27" max="1048575" man="1"/>
    <brk id="33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8"/>
  <sheetViews>
    <sheetView workbookViewId="0">
      <selection activeCell="E76" sqref="E76"/>
    </sheetView>
  </sheetViews>
  <sheetFormatPr baseColWidth="10" defaultRowHeight="18" x14ac:dyDescent="0"/>
  <cols>
    <col min="1" max="1" width="4.6640625" style="28" bestFit="1" customWidth="1"/>
    <col min="2" max="2" width="11" style="50" customWidth="1"/>
    <col min="3" max="3" width="7.83203125" style="50" customWidth="1"/>
    <col min="4" max="4" width="4.6640625" style="28" customWidth="1"/>
    <col min="5" max="5" width="3.1640625" style="28" customWidth="1"/>
    <col min="6" max="6" width="9.83203125" style="28" bestFit="1" customWidth="1"/>
    <col min="7" max="7" width="7.33203125" style="28" customWidth="1"/>
    <col min="8" max="8" width="5.33203125" style="28" customWidth="1"/>
    <col min="9" max="9" width="6" style="28" customWidth="1"/>
    <col min="10" max="10" width="5.33203125" style="28" customWidth="1"/>
    <col min="11" max="11" width="6" style="28" customWidth="1"/>
    <col min="12" max="12" width="7" style="28" customWidth="1"/>
    <col min="13" max="13" width="6" style="28" customWidth="1"/>
    <col min="14" max="14" width="5.33203125" style="67" customWidth="1"/>
    <col min="15" max="15" width="6" style="28" customWidth="1"/>
    <col min="16" max="16" width="7" style="28" customWidth="1"/>
    <col min="17" max="17" width="6" style="28" customWidth="1"/>
    <col min="18" max="18" width="5.33203125" style="28" customWidth="1"/>
    <col min="19" max="19" width="6" style="28" customWidth="1"/>
    <col min="20" max="20" width="7" style="28" customWidth="1"/>
    <col min="21" max="21" width="6" style="28" customWidth="1"/>
    <col min="22" max="22" width="5.33203125" style="28" customWidth="1"/>
    <col min="23" max="23" width="5.6640625" style="28" customWidth="1"/>
    <col min="24" max="24" width="5.33203125" style="28" customWidth="1"/>
    <col min="25" max="25" width="6.1640625" style="28" customWidth="1"/>
    <col min="26" max="26" width="5.33203125" style="28" customWidth="1"/>
    <col min="27" max="27" width="6.1640625" style="28" customWidth="1"/>
    <col min="28" max="28" width="7" style="28" customWidth="1"/>
    <col min="29" max="29" width="6.1640625" style="28" customWidth="1"/>
    <col min="30" max="30" width="5.83203125" style="28" customWidth="1"/>
    <col min="31" max="31" width="6" style="28" bestFit="1" customWidth="1"/>
    <col min="32" max="32" width="5.33203125" style="28" bestFit="1" customWidth="1"/>
    <col min="33" max="33" width="6" style="28" customWidth="1"/>
    <col min="34" max="34" width="5.33203125" style="28" bestFit="1" customWidth="1"/>
    <col min="35" max="35" width="6" style="28" bestFit="1" customWidth="1"/>
    <col min="36" max="36" width="5.33203125" style="28" bestFit="1" customWidth="1"/>
    <col min="37" max="37" width="6" style="28" bestFit="1" customWidth="1"/>
    <col min="38" max="38" width="4.6640625" style="28" customWidth="1"/>
    <col min="39" max="39" width="6" style="28" customWidth="1"/>
    <col min="40" max="48" width="10.83203125" style="28"/>
    <col min="49" max="16384" width="10.83203125" style="1"/>
  </cols>
  <sheetData>
    <row r="1" spans="1:48">
      <c r="A1" s="137" t="s">
        <v>238</v>
      </c>
      <c r="B1" s="137"/>
      <c r="C1" s="137"/>
      <c r="D1" s="137"/>
      <c r="E1" s="137"/>
      <c r="F1" s="137"/>
      <c r="G1" s="137"/>
      <c r="H1" s="138" t="s">
        <v>0</v>
      </c>
      <c r="I1" s="139"/>
      <c r="J1" s="139"/>
      <c r="K1" s="139"/>
      <c r="L1" s="139"/>
      <c r="M1" s="139"/>
      <c r="N1" s="139"/>
      <c r="O1" s="140"/>
      <c r="P1" s="120" t="s">
        <v>1</v>
      </c>
      <c r="Q1" s="121"/>
      <c r="R1" s="121"/>
      <c r="S1" s="121"/>
      <c r="T1" s="121"/>
      <c r="U1" s="121"/>
      <c r="V1" s="121"/>
      <c r="W1" s="121"/>
      <c r="X1" s="143" t="s">
        <v>2</v>
      </c>
      <c r="Y1" s="143"/>
      <c r="Z1" s="143"/>
      <c r="AA1" s="143"/>
      <c r="AB1" s="143"/>
      <c r="AC1" s="143"/>
      <c r="AD1" s="143"/>
      <c r="AE1" s="143"/>
      <c r="AF1" s="136" t="s">
        <v>3</v>
      </c>
      <c r="AG1" s="136"/>
      <c r="AH1" s="136"/>
      <c r="AI1" s="136"/>
      <c r="AJ1" s="136"/>
      <c r="AK1" s="136"/>
      <c r="AL1" s="136"/>
      <c r="AM1" s="136"/>
    </row>
    <row r="2" spans="1:48">
      <c r="A2" s="59"/>
      <c r="B2" s="60" t="s">
        <v>4</v>
      </c>
      <c r="C2" s="60" t="s">
        <v>5</v>
      </c>
      <c r="D2" s="23" t="s">
        <v>6</v>
      </c>
      <c r="E2" s="23" t="s">
        <v>7</v>
      </c>
      <c r="F2" s="64" t="s">
        <v>8</v>
      </c>
      <c r="G2" s="46" t="s">
        <v>9</v>
      </c>
      <c r="H2" s="43">
        <v>7</v>
      </c>
      <c r="I2" s="43" t="s">
        <v>250</v>
      </c>
      <c r="J2" s="43">
        <v>14</v>
      </c>
      <c r="K2" s="43" t="s">
        <v>250</v>
      </c>
      <c r="L2" s="44">
        <v>21</v>
      </c>
      <c r="M2" s="44" t="s">
        <v>250</v>
      </c>
      <c r="N2" s="44">
        <v>28</v>
      </c>
      <c r="O2" s="44" t="s">
        <v>250</v>
      </c>
      <c r="P2" s="29">
        <v>4</v>
      </c>
      <c r="Q2" s="29" t="s">
        <v>250</v>
      </c>
      <c r="R2" s="29">
        <v>11</v>
      </c>
      <c r="S2" s="29" t="s">
        <v>250</v>
      </c>
      <c r="T2" s="29">
        <v>18</v>
      </c>
      <c r="U2" s="30" t="s">
        <v>250</v>
      </c>
      <c r="V2" s="80">
        <v>25</v>
      </c>
      <c r="W2" s="81" t="s">
        <v>250</v>
      </c>
      <c r="X2" s="35">
        <v>2</v>
      </c>
      <c r="Y2" s="82"/>
      <c r="Z2" s="35">
        <v>9</v>
      </c>
      <c r="AA2" s="35"/>
      <c r="AB2" s="36">
        <v>16</v>
      </c>
      <c r="AC2" s="82"/>
      <c r="AD2" s="83">
        <v>23</v>
      </c>
      <c r="AE2" s="82"/>
      <c r="AF2" s="40">
        <v>6</v>
      </c>
      <c r="AG2" s="41"/>
      <c r="AH2" s="40">
        <v>13</v>
      </c>
      <c r="AI2" s="41"/>
      <c r="AJ2" s="40">
        <v>20</v>
      </c>
      <c r="AK2" s="41"/>
      <c r="AL2" s="40">
        <v>27</v>
      </c>
      <c r="AM2" s="84"/>
    </row>
    <row r="3" spans="1:48" s="8" customFormat="1">
      <c r="A3" s="2">
        <v>1</v>
      </c>
      <c r="B3" s="61" t="s">
        <v>25</v>
      </c>
      <c r="C3" s="61" t="s">
        <v>26</v>
      </c>
      <c r="D3" s="79" t="s">
        <v>16</v>
      </c>
      <c r="E3" s="9">
        <v>10</v>
      </c>
      <c r="F3" s="45">
        <f>SUM(H3:AM3)-(X3+0)</f>
        <v>618.30999999999995</v>
      </c>
      <c r="G3" s="47">
        <f t="shared" ref="G3:G34" si="0">F3/E3</f>
        <v>61.830999999999996</v>
      </c>
      <c r="H3" s="5">
        <v>55.99</v>
      </c>
      <c r="I3" s="106" t="s">
        <v>27</v>
      </c>
      <c r="J3" s="5">
        <v>61.93</v>
      </c>
      <c r="K3" s="5" t="s">
        <v>13</v>
      </c>
      <c r="L3" s="5">
        <v>61.93</v>
      </c>
      <c r="M3" s="106" t="s">
        <v>27</v>
      </c>
      <c r="N3" s="5">
        <v>63.54</v>
      </c>
      <c r="O3" s="5" t="s">
        <v>21</v>
      </c>
      <c r="P3" s="12">
        <v>77.27</v>
      </c>
      <c r="Q3" s="24" t="s">
        <v>13</v>
      </c>
      <c r="R3" s="5">
        <v>59.09</v>
      </c>
      <c r="S3" s="5" t="s">
        <v>12</v>
      </c>
      <c r="T3" s="5">
        <v>54.96</v>
      </c>
      <c r="U3" s="5" t="s">
        <v>21</v>
      </c>
      <c r="V3" s="5">
        <v>65.63</v>
      </c>
      <c r="W3" s="106" t="s">
        <v>27</v>
      </c>
      <c r="X3" s="74">
        <v>44.79</v>
      </c>
      <c r="Y3" s="74" t="s">
        <v>76</v>
      </c>
      <c r="Z3" s="5">
        <v>60.42</v>
      </c>
      <c r="AA3" s="5" t="s">
        <v>12</v>
      </c>
      <c r="AB3" s="5">
        <v>57.55</v>
      </c>
      <c r="AC3" s="6" t="s">
        <v>13</v>
      </c>
      <c r="AD3" s="5"/>
      <c r="AE3" s="6"/>
      <c r="AF3" s="5"/>
      <c r="AG3" s="6"/>
      <c r="AH3" s="5"/>
      <c r="AI3" s="6"/>
      <c r="AJ3" s="5"/>
      <c r="AK3" s="6"/>
      <c r="AL3" s="85"/>
      <c r="AM3" s="24"/>
      <c r="AN3" s="24"/>
      <c r="AO3" s="24"/>
      <c r="AP3" s="24"/>
      <c r="AQ3" s="24"/>
      <c r="AR3" s="24"/>
      <c r="AS3" s="24"/>
      <c r="AT3" s="24"/>
      <c r="AU3" s="24"/>
      <c r="AV3" s="24"/>
    </row>
    <row r="4" spans="1:48" s="8" customFormat="1">
      <c r="A4" s="2">
        <v>2</v>
      </c>
      <c r="B4" s="61" t="s">
        <v>19</v>
      </c>
      <c r="C4" s="61" t="s">
        <v>20</v>
      </c>
      <c r="D4" s="79" t="s">
        <v>13</v>
      </c>
      <c r="E4" s="9">
        <v>9</v>
      </c>
      <c r="F4" s="45">
        <f>SUM(H4:AM4)-(0+0)</f>
        <v>574.89999999999986</v>
      </c>
      <c r="G4" s="47">
        <f t="shared" si="0"/>
        <v>63.877777777777766</v>
      </c>
      <c r="H4" s="5">
        <v>60.42</v>
      </c>
      <c r="I4" s="5" t="s">
        <v>21</v>
      </c>
      <c r="J4" s="5">
        <v>61.93</v>
      </c>
      <c r="K4" s="5" t="s">
        <v>16</v>
      </c>
      <c r="L4" s="5">
        <v>56.53</v>
      </c>
      <c r="M4" s="5" t="s">
        <v>12</v>
      </c>
      <c r="N4" s="5" t="s">
        <v>253</v>
      </c>
      <c r="O4" s="5"/>
      <c r="P4" s="5">
        <v>77.27</v>
      </c>
      <c r="Q4" s="5" t="s">
        <v>16</v>
      </c>
      <c r="R4" s="5">
        <v>62.04</v>
      </c>
      <c r="S4" s="5" t="s">
        <v>22</v>
      </c>
      <c r="T4" s="5" t="s">
        <v>253</v>
      </c>
      <c r="U4" s="5"/>
      <c r="V4" s="5">
        <v>60.83</v>
      </c>
      <c r="W4" s="5" t="s">
        <v>21</v>
      </c>
      <c r="X4" s="5">
        <v>69.77</v>
      </c>
      <c r="Y4" s="5" t="s">
        <v>21</v>
      </c>
      <c r="Z4" s="5">
        <v>68.56</v>
      </c>
      <c r="AA4" s="5" t="s">
        <v>22</v>
      </c>
      <c r="AB4" s="5">
        <v>57.55</v>
      </c>
      <c r="AC4" s="6" t="s">
        <v>16</v>
      </c>
      <c r="AD4" s="5"/>
      <c r="AE4" s="6"/>
      <c r="AF4" s="24"/>
      <c r="AG4" s="24"/>
      <c r="AH4" s="5"/>
      <c r="AI4" s="6"/>
      <c r="AJ4" s="5"/>
      <c r="AK4" s="6"/>
      <c r="AL4" s="85"/>
      <c r="AM4" s="24"/>
      <c r="AN4" s="24"/>
      <c r="AO4" s="24"/>
      <c r="AP4" s="24"/>
      <c r="AQ4" s="24"/>
      <c r="AR4" s="24"/>
      <c r="AS4" s="24"/>
      <c r="AT4" s="24"/>
      <c r="AU4" s="24"/>
      <c r="AV4" s="24"/>
    </row>
    <row r="5" spans="1:48" s="8" customFormat="1">
      <c r="A5" s="2">
        <v>3</v>
      </c>
      <c r="B5" s="61" t="s">
        <v>28</v>
      </c>
      <c r="C5" s="61" t="s">
        <v>29</v>
      </c>
      <c r="D5" s="79" t="s">
        <v>30</v>
      </c>
      <c r="E5" s="24">
        <v>10</v>
      </c>
      <c r="F5" s="45">
        <f>SUM(H5:AM5)-(0+0)</f>
        <v>571.82999999999993</v>
      </c>
      <c r="G5" s="47">
        <f t="shared" si="0"/>
        <v>57.182999999999993</v>
      </c>
      <c r="H5" s="5"/>
      <c r="I5" s="5"/>
      <c r="J5" s="5">
        <v>58.24</v>
      </c>
      <c r="K5" s="106" t="s">
        <v>31</v>
      </c>
      <c r="L5" s="5">
        <v>63.8</v>
      </c>
      <c r="M5" s="106" t="s">
        <v>31</v>
      </c>
      <c r="N5" s="5">
        <v>67.08</v>
      </c>
      <c r="O5" s="5" t="s">
        <v>34</v>
      </c>
      <c r="P5" s="5">
        <v>41.88</v>
      </c>
      <c r="Q5" s="106" t="s">
        <v>31</v>
      </c>
      <c r="R5" s="5">
        <v>57.32</v>
      </c>
      <c r="S5" s="5" t="s">
        <v>38</v>
      </c>
      <c r="T5" s="5">
        <v>63.07</v>
      </c>
      <c r="U5" s="5" t="s">
        <v>32</v>
      </c>
      <c r="V5" s="5">
        <v>58.75</v>
      </c>
      <c r="W5" s="5" t="s">
        <v>12</v>
      </c>
      <c r="X5" s="5">
        <v>53.64</v>
      </c>
      <c r="Y5" s="5" t="s">
        <v>32</v>
      </c>
      <c r="Z5" s="5">
        <v>54.92</v>
      </c>
      <c r="AA5" s="5" t="s">
        <v>23</v>
      </c>
      <c r="AB5" s="5">
        <v>53.13</v>
      </c>
      <c r="AC5" s="6" t="s">
        <v>32</v>
      </c>
      <c r="AD5" s="5"/>
      <c r="AE5" s="6"/>
      <c r="AF5" s="5"/>
      <c r="AG5" s="6"/>
      <c r="AH5" s="5"/>
      <c r="AI5" s="6"/>
      <c r="AJ5" s="5"/>
      <c r="AK5" s="6"/>
      <c r="AL5" s="85"/>
      <c r="AM5" s="24"/>
      <c r="AN5" s="24"/>
      <c r="AO5" s="24"/>
      <c r="AP5" s="24"/>
      <c r="AQ5" s="24"/>
      <c r="AR5" s="24"/>
      <c r="AS5" s="24"/>
      <c r="AT5" s="24"/>
      <c r="AU5" s="24"/>
      <c r="AV5" s="24"/>
    </row>
    <row r="6" spans="1:48" s="8" customFormat="1">
      <c r="A6" s="2">
        <v>4</v>
      </c>
      <c r="B6" s="61" t="s">
        <v>46</v>
      </c>
      <c r="C6" s="61" t="s">
        <v>47</v>
      </c>
      <c r="D6" s="79" t="s">
        <v>44</v>
      </c>
      <c r="E6" s="9">
        <v>10</v>
      </c>
      <c r="F6" s="45">
        <f>SUM(H6:AM6)-(Z6+0)</f>
        <v>553.20000000000005</v>
      </c>
      <c r="G6" s="47">
        <f t="shared" si="0"/>
        <v>55.320000000000007</v>
      </c>
      <c r="H6" s="5">
        <v>51.3</v>
      </c>
      <c r="I6" s="5" t="s">
        <v>42</v>
      </c>
      <c r="J6" s="5">
        <v>62.5</v>
      </c>
      <c r="K6" s="5" t="s">
        <v>34</v>
      </c>
      <c r="L6" s="5">
        <v>48.86</v>
      </c>
      <c r="M6" s="5" t="s">
        <v>41</v>
      </c>
      <c r="N6" s="13">
        <v>49.09</v>
      </c>
      <c r="O6" s="24" t="s">
        <v>42</v>
      </c>
      <c r="P6" s="5">
        <v>50.32</v>
      </c>
      <c r="Q6" s="5" t="s">
        <v>180</v>
      </c>
      <c r="R6" s="5">
        <v>54.29</v>
      </c>
      <c r="S6" s="5" t="s">
        <v>43</v>
      </c>
      <c r="T6" s="5">
        <v>51.86</v>
      </c>
      <c r="U6" s="5" t="s">
        <v>41</v>
      </c>
      <c r="V6" s="5">
        <v>60.47</v>
      </c>
      <c r="W6" s="5" t="s">
        <v>300</v>
      </c>
      <c r="X6" s="5">
        <v>62.27</v>
      </c>
      <c r="Y6" s="5" t="s">
        <v>43</v>
      </c>
      <c r="Z6" s="74">
        <v>39.770000000000003</v>
      </c>
      <c r="AA6" s="74" t="s">
        <v>48</v>
      </c>
      <c r="AB6" s="5">
        <v>62.24</v>
      </c>
      <c r="AC6" s="6" t="s">
        <v>242</v>
      </c>
      <c r="AD6" s="5"/>
      <c r="AE6" s="6"/>
      <c r="AF6" s="5"/>
      <c r="AG6" s="6"/>
      <c r="AH6" s="5"/>
      <c r="AI6" s="6"/>
      <c r="AJ6" s="5"/>
      <c r="AK6" s="6"/>
      <c r="AL6" s="85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48" s="8" customFormat="1">
      <c r="A7" s="2">
        <v>5</v>
      </c>
      <c r="B7" s="61" t="s">
        <v>39</v>
      </c>
      <c r="C7" s="61" t="s">
        <v>40</v>
      </c>
      <c r="D7" s="79" t="s">
        <v>41</v>
      </c>
      <c r="E7" s="24">
        <v>10</v>
      </c>
      <c r="F7" s="45">
        <f>SUM(H7:AM7)-(0+0)</f>
        <v>529</v>
      </c>
      <c r="G7" s="47">
        <f t="shared" si="0"/>
        <v>52.9</v>
      </c>
      <c r="H7" s="5">
        <v>51.82</v>
      </c>
      <c r="I7" s="5" t="s">
        <v>43</v>
      </c>
      <c r="J7" s="5">
        <v>44.27</v>
      </c>
      <c r="K7" s="5" t="s">
        <v>42</v>
      </c>
      <c r="L7" s="5">
        <v>48.86</v>
      </c>
      <c r="M7" s="5" t="s">
        <v>44</v>
      </c>
      <c r="N7" s="5">
        <v>52.95</v>
      </c>
      <c r="O7" s="5" t="s">
        <v>45</v>
      </c>
      <c r="P7" s="5">
        <v>51.62</v>
      </c>
      <c r="Q7" s="5" t="s">
        <v>55</v>
      </c>
      <c r="R7" s="5" t="s">
        <v>253</v>
      </c>
      <c r="S7" s="5"/>
      <c r="T7" s="5">
        <v>51.86</v>
      </c>
      <c r="U7" s="5" t="s">
        <v>44</v>
      </c>
      <c r="V7" s="5">
        <v>50.63</v>
      </c>
      <c r="W7" s="5" t="s">
        <v>43</v>
      </c>
      <c r="X7" s="5">
        <v>57.5</v>
      </c>
      <c r="Y7" s="5" t="s">
        <v>42</v>
      </c>
      <c r="Z7" s="5">
        <v>66.099999999999994</v>
      </c>
      <c r="AA7" s="5" t="s">
        <v>45</v>
      </c>
      <c r="AB7" s="5">
        <v>53.39</v>
      </c>
      <c r="AC7" s="6" t="s">
        <v>42</v>
      </c>
      <c r="AD7" s="5"/>
      <c r="AE7" s="6"/>
      <c r="AF7" s="5"/>
      <c r="AG7" s="6"/>
      <c r="AH7" s="5"/>
      <c r="AI7" s="6"/>
      <c r="AJ7" s="5"/>
      <c r="AK7" s="6"/>
      <c r="AL7" s="85"/>
      <c r="AM7" s="24"/>
      <c r="AN7" s="24"/>
      <c r="AO7" s="24"/>
      <c r="AP7" s="24"/>
      <c r="AQ7" s="24"/>
      <c r="AR7" s="24"/>
      <c r="AS7" s="24"/>
      <c r="AT7" s="24"/>
      <c r="AU7" s="24"/>
      <c r="AV7" s="24"/>
    </row>
    <row r="8" spans="1:48" s="8" customFormat="1">
      <c r="A8" s="2">
        <v>6</v>
      </c>
      <c r="B8" s="61" t="s">
        <v>134</v>
      </c>
      <c r="C8" s="61" t="s">
        <v>135</v>
      </c>
      <c r="D8" s="79" t="s">
        <v>45</v>
      </c>
      <c r="E8" s="24">
        <v>9</v>
      </c>
      <c r="F8" s="45">
        <f>SUM(H8:AM8)-(V8+0)</f>
        <v>526.08000000000004</v>
      </c>
      <c r="G8" s="47">
        <f t="shared" si="0"/>
        <v>58.45333333333334</v>
      </c>
      <c r="H8" s="5"/>
      <c r="I8" s="5"/>
      <c r="J8" s="5">
        <v>59.38</v>
      </c>
      <c r="K8" s="5" t="s">
        <v>33</v>
      </c>
      <c r="L8" s="5">
        <v>57.95</v>
      </c>
      <c r="M8" s="5" t="s">
        <v>33</v>
      </c>
      <c r="N8" s="5">
        <v>52.95</v>
      </c>
      <c r="O8" s="5" t="s">
        <v>41</v>
      </c>
      <c r="P8" s="5">
        <v>63.64</v>
      </c>
      <c r="Q8" s="5" t="s">
        <v>43</v>
      </c>
      <c r="R8" s="5">
        <v>52.02</v>
      </c>
      <c r="S8" s="106" t="s">
        <v>136</v>
      </c>
      <c r="T8" s="5">
        <v>71.489999999999995</v>
      </c>
      <c r="U8" s="106" t="s">
        <v>136</v>
      </c>
      <c r="V8" s="74">
        <v>48.75</v>
      </c>
      <c r="W8" s="74" t="s">
        <v>136</v>
      </c>
      <c r="X8" s="5">
        <v>50.21</v>
      </c>
      <c r="Y8" s="106" t="s">
        <v>136</v>
      </c>
      <c r="Z8" s="5">
        <v>66.099999999999994</v>
      </c>
      <c r="AA8" s="5" t="s">
        <v>41</v>
      </c>
      <c r="AB8" s="5">
        <v>52.34</v>
      </c>
      <c r="AC8" s="6" t="s">
        <v>18</v>
      </c>
      <c r="AD8" s="5"/>
      <c r="AE8" s="6"/>
      <c r="AF8" s="5"/>
      <c r="AG8" s="6"/>
      <c r="AH8" s="5"/>
      <c r="AI8" s="6"/>
      <c r="AJ8" s="5"/>
      <c r="AK8" s="6"/>
      <c r="AL8" s="85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spans="1:48" s="8" customFormat="1">
      <c r="A9" s="2">
        <v>7</v>
      </c>
      <c r="B9" s="61" t="s">
        <v>53</v>
      </c>
      <c r="C9" s="61" t="s">
        <v>54</v>
      </c>
      <c r="D9" s="79" t="s">
        <v>55</v>
      </c>
      <c r="E9" s="9">
        <v>10</v>
      </c>
      <c r="F9" s="45">
        <f>SUM(H9:AM9)-(N9+0)</f>
        <v>481.1</v>
      </c>
      <c r="G9" s="47">
        <f t="shared" si="0"/>
        <v>48.11</v>
      </c>
      <c r="H9" s="48">
        <v>52.6</v>
      </c>
      <c r="I9" s="5" t="s">
        <v>51</v>
      </c>
      <c r="J9" s="5">
        <v>42.61</v>
      </c>
      <c r="K9" s="5" t="s">
        <v>56</v>
      </c>
      <c r="L9" s="5">
        <v>45.45</v>
      </c>
      <c r="M9" s="5" t="s">
        <v>51</v>
      </c>
      <c r="N9" s="74">
        <v>40</v>
      </c>
      <c r="O9" s="74" t="s">
        <v>51</v>
      </c>
      <c r="P9" s="13">
        <v>51.62</v>
      </c>
      <c r="Q9" s="24" t="s">
        <v>41</v>
      </c>
      <c r="R9" s="13">
        <v>56.31</v>
      </c>
      <c r="S9" s="24" t="s">
        <v>51</v>
      </c>
      <c r="T9" s="13">
        <v>35.33</v>
      </c>
      <c r="U9" s="24" t="s">
        <v>248</v>
      </c>
      <c r="V9" s="13">
        <v>47.08</v>
      </c>
      <c r="W9" s="24" t="s">
        <v>56</v>
      </c>
      <c r="X9" s="13">
        <v>59.09</v>
      </c>
      <c r="Y9" s="24" t="s">
        <v>48</v>
      </c>
      <c r="Z9" s="13">
        <v>42.05</v>
      </c>
      <c r="AA9" s="24" t="s">
        <v>58</v>
      </c>
      <c r="AB9" s="13">
        <v>48.96</v>
      </c>
      <c r="AC9" s="24" t="s">
        <v>60</v>
      </c>
      <c r="AD9" s="24"/>
      <c r="AE9" s="24"/>
      <c r="AF9" s="24"/>
      <c r="AG9" s="24"/>
      <c r="AH9" s="24"/>
      <c r="AI9" s="24"/>
      <c r="AJ9" s="24"/>
      <c r="AK9" s="24"/>
      <c r="AL9" s="86"/>
      <c r="AM9" s="24"/>
      <c r="AN9" s="24"/>
      <c r="AO9" s="24"/>
      <c r="AP9" s="24"/>
      <c r="AQ9" s="24"/>
      <c r="AR9" s="24"/>
      <c r="AS9" s="24"/>
      <c r="AT9" s="24"/>
      <c r="AU9" s="24"/>
      <c r="AV9" s="24"/>
    </row>
    <row r="10" spans="1:48" s="8" customFormat="1">
      <c r="A10" s="2">
        <v>8</v>
      </c>
      <c r="B10" s="61" t="s">
        <v>39</v>
      </c>
      <c r="C10" s="61" t="s">
        <v>66</v>
      </c>
      <c r="D10" s="79" t="s">
        <v>42</v>
      </c>
      <c r="E10" s="24">
        <v>10</v>
      </c>
      <c r="F10" s="45">
        <f>SUM(H10:AM10)-(0+0)</f>
        <v>454.53</v>
      </c>
      <c r="G10" s="47">
        <f t="shared" si="0"/>
        <v>45.452999999999996</v>
      </c>
      <c r="H10" s="13">
        <v>51.3</v>
      </c>
      <c r="I10" s="5" t="s">
        <v>44</v>
      </c>
      <c r="J10" s="5">
        <v>44.27</v>
      </c>
      <c r="K10" s="5" t="s">
        <v>41</v>
      </c>
      <c r="L10" s="5">
        <v>55.97</v>
      </c>
      <c r="M10" s="5" t="s">
        <v>43</v>
      </c>
      <c r="N10" s="5">
        <v>49.09</v>
      </c>
      <c r="O10" s="5" t="s">
        <v>44</v>
      </c>
      <c r="P10" s="5" t="s">
        <v>253</v>
      </c>
      <c r="Q10" s="5"/>
      <c r="R10" s="5" t="s">
        <v>253</v>
      </c>
      <c r="S10" s="5"/>
      <c r="T10" s="5">
        <v>53.6</v>
      </c>
      <c r="U10" s="5" t="s">
        <v>27</v>
      </c>
      <c r="V10" s="5">
        <v>43.96</v>
      </c>
      <c r="W10" s="5" t="s">
        <v>67</v>
      </c>
      <c r="X10" s="8">
        <v>57.5</v>
      </c>
      <c r="Y10" s="8" t="s">
        <v>41</v>
      </c>
      <c r="Z10" s="5">
        <v>45.45</v>
      </c>
      <c r="AA10" s="5" t="s">
        <v>27</v>
      </c>
      <c r="AB10" s="5">
        <v>53.39</v>
      </c>
      <c r="AC10" s="6" t="s">
        <v>41</v>
      </c>
      <c r="AD10" s="5"/>
      <c r="AE10" s="6"/>
      <c r="AF10" s="5"/>
      <c r="AG10" s="6"/>
      <c r="AH10" s="5"/>
      <c r="AI10" s="6"/>
      <c r="AJ10" s="6"/>
      <c r="AK10" s="6"/>
      <c r="AL10" s="85"/>
      <c r="AM10" s="24"/>
      <c r="AN10" s="24"/>
      <c r="AO10" s="24"/>
      <c r="AP10" s="24"/>
      <c r="AQ10" s="24"/>
      <c r="AR10" s="24"/>
      <c r="AS10" s="24"/>
      <c r="AT10" s="24"/>
      <c r="AU10" s="24"/>
      <c r="AV10" s="24"/>
    </row>
    <row r="11" spans="1:48" s="8" customFormat="1">
      <c r="A11" s="2">
        <v>9</v>
      </c>
      <c r="B11" s="58" t="s">
        <v>78</v>
      </c>
      <c r="C11" s="58" t="s">
        <v>203</v>
      </c>
      <c r="D11" s="2" t="s">
        <v>82</v>
      </c>
      <c r="E11" s="24">
        <v>8</v>
      </c>
      <c r="F11" s="45">
        <f>SUM(H11:AM11)-(0+0)</f>
        <v>451.90999999999997</v>
      </c>
      <c r="G11" s="47">
        <f t="shared" si="0"/>
        <v>56.488749999999996</v>
      </c>
      <c r="H11" s="5"/>
      <c r="I11" s="5"/>
      <c r="J11" s="5"/>
      <c r="K11" s="5"/>
      <c r="L11" s="5">
        <v>66.48</v>
      </c>
      <c r="M11" s="5" t="s">
        <v>251</v>
      </c>
      <c r="N11" s="5">
        <v>62.05</v>
      </c>
      <c r="O11" s="106" t="s">
        <v>172</v>
      </c>
      <c r="P11" s="13">
        <v>51.19</v>
      </c>
      <c r="Q11" s="106" t="s">
        <v>172</v>
      </c>
      <c r="R11" s="24" t="s">
        <v>253</v>
      </c>
      <c r="S11" s="24"/>
      <c r="T11" s="13">
        <v>50.76</v>
      </c>
      <c r="U11" s="106" t="s">
        <v>172</v>
      </c>
      <c r="V11" s="13">
        <v>57.71</v>
      </c>
      <c r="W11" s="24" t="s">
        <v>48</v>
      </c>
      <c r="X11" s="5">
        <v>59.38</v>
      </c>
      <c r="Y11" s="5" t="s">
        <v>251</v>
      </c>
      <c r="Z11" s="13">
        <v>44.7</v>
      </c>
      <c r="AA11" s="24" t="s">
        <v>251</v>
      </c>
      <c r="AB11" s="13">
        <v>59.64</v>
      </c>
      <c r="AC11" s="24" t="s">
        <v>48</v>
      </c>
      <c r="AD11" s="24"/>
      <c r="AE11" s="24"/>
      <c r="AF11" s="24"/>
      <c r="AG11" s="24"/>
      <c r="AH11" s="24"/>
      <c r="AI11" s="24"/>
      <c r="AJ11" s="24"/>
      <c r="AK11" s="24"/>
      <c r="AL11" s="86"/>
      <c r="AM11" s="24"/>
      <c r="AN11" s="24"/>
      <c r="AO11" s="24"/>
      <c r="AP11" s="24"/>
      <c r="AQ11" s="24"/>
      <c r="AR11" s="24"/>
      <c r="AS11" s="24"/>
      <c r="AT11" s="24"/>
      <c r="AU11" s="24"/>
      <c r="AV11" s="24"/>
    </row>
    <row r="12" spans="1:48" s="8" customFormat="1">
      <c r="A12" s="2">
        <v>10</v>
      </c>
      <c r="B12" s="61" t="s">
        <v>140</v>
      </c>
      <c r="C12" s="61" t="s">
        <v>141</v>
      </c>
      <c r="D12" s="79" t="s">
        <v>43</v>
      </c>
      <c r="E12" s="9">
        <v>8</v>
      </c>
      <c r="F12" s="45">
        <f>SUM(H12:AM12)-(0+0)</f>
        <v>449.6</v>
      </c>
      <c r="G12" s="47">
        <f t="shared" si="0"/>
        <v>56.2</v>
      </c>
      <c r="H12" s="5">
        <v>51.82</v>
      </c>
      <c r="I12" s="5" t="s">
        <v>41</v>
      </c>
      <c r="J12" s="5"/>
      <c r="K12" s="5"/>
      <c r="L12" s="5">
        <v>55.97</v>
      </c>
      <c r="M12" s="5" t="s">
        <v>42</v>
      </c>
      <c r="N12" s="5">
        <v>62.5</v>
      </c>
      <c r="O12" s="5" t="s">
        <v>254</v>
      </c>
      <c r="P12" s="13">
        <v>63.64</v>
      </c>
      <c r="Q12" s="24" t="s">
        <v>45</v>
      </c>
      <c r="R12" s="13">
        <v>54.29</v>
      </c>
      <c r="S12" s="24" t="s">
        <v>44</v>
      </c>
      <c r="T12" s="13">
        <v>48.48</v>
      </c>
      <c r="U12" s="24" t="s">
        <v>52</v>
      </c>
      <c r="V12" s="13">
        <v>50.63</v>
      </c>
      <c r="W12" s="24" t="s">
        <v>41</v>
      </c>
      <c r="X12" s="13">
        <v>62.27</v>
      </c>
      <c r="Y12" s="24" t="s">
        <v>44</v>
      </c>
      <c r="Z12" s="24" t="s">
        <v>253</v>
      </c>
      <c r="AA12" s="24"/>
      <c r="AB12" s="24" t="s">
        <v>253</v>
      </c>
      <c r="AC12" s="24"/>
      <c r="AD12" s="24"/>
      <c r="AE12" s="24"/>
      <c r="AF12" s="24"/>
      <c r="AG12" s="24"/>
      <c r="AH12" s="24"/>
      <c r="AI12" s="24"/>
      <c r="AJ12" s="24"/>
      <c r="AK12" s="24"/>
      <c r="AL12" s="86"/>
      <c r="AM12" s="24"/>
      <c r="AN12" s="24"/>
      <c r="AO12" s="24"/>
      <c r="AP12" s="24"/>
      <c r="AQ12" s="24"/>
      <c r="AR12" s="24"/>
      <c r="AS12" s="24"/>
      <c r="AT12" s="24"/>
      <c r="AU12" s="24"/>
      <c r="AV12" s="24"/>
    </row>
    <row r="13" spans="1:48" s="8" customFormat="1">
      <c r="A13" s="2">
        <v>11</v>
      </c>
      <c r="B13" s="61" t="s">
        <v>80</v>
      </c>
      <c r="C13" s="61" t="s">
        <v>120</v>
      </c>
      <c r="D13" s="79" t="s">
        <v>116</v>
      </c>
      <c r="E13" s="9">
        <v>10</v>
      </c>
      <c r="F13" s="45">
        <f>SUM(H13:AM13)-(0+0)</f>
        <v>441.47999999999996</v>
      </c>
      <c r="G13" s="47">
        <f t="shared" si="0"/>
        <v>44.147999999999996</v>
      </c>
      <c r="H13" s="6"/>
      <c r="I13" s="5"/>
      <c r="J13" s="5">
        <v>44.6</v>
      </c>
      <c r="K13" s="5" t="s">
        <v>117</v>
      </c>
      <c r="L13" s="5">
        <v>42.9</v>
      </c>
      <c r="M13" s="5" t="s">
        <v>117</v>
      </c>
      <c r="N13" s="5">
        <v>46.82</v>
      </c>
      <c r="O13" s="5" t="s">
        <v>288</v>
      </c>
      <c r="P13" s="5">
        <v>45.13</v>
      </c>
      <c r="Q13" s="106" t="s">
        <v>118</v>
      </c>
      <c r="R13" s="5">
        <v>46.97</v>
      </c>
      <c r="S13" s="106" t="s">
        <v>118</v>
      </c>
      <c r="T13" s="74">
        <v>31.25</v>
      </c>
      <c r="U13" s="74" t="s">
        <v>118</v>
      </c>
      <c r="V13" s="5">
        <v>46.25</v>
      </c>
      <c r="W13" s="106" t="s">
        <v>118</v>
      </c>
      <c r="X13" s="5">
        <v>60</v>
      </c>
      <c r="Y13" s="5" t="s">
        <v>115</v>
      </c>
      <c r="Z13" s="5">
        <v>32.770000000000003</v>
      </c>
      <c r="AA13" s="5" t="s">
        <v>115</v>
      </c>
      <c r="AB13" s="5">
        <v>44.79</v>
      </c>
      <c r="AC13" s="6" t="s">
        <v>115</v>
      </c>
      <c r="AD13" s="5"/>
      <c r="AE13" s="6"/>
      <c r="AF13" s="5"/>
      <c r="AG13" s="6"/>
      <c r="AH13" s="5"/>
      <c r="AI13" s="6"/>
      <c r="AJ13" s="5"/>
      <c r="AK13" s="6"/>
      <c r="AL13" s="85"/>
      <c r="AM13" s="24"/>
      <c r="AN13" s="24"/>
      <c r="AO13" s="24"/>
      <c r="AP13" s="24"/>
      <c r="AQ13" s="24"/>
      <c r="AR13" s="24"/>
      <c r="AS13" s="24"/>
      <c r="AT13" s="24"/>
      <c r="AU13" s="24"/>
      <c r="AV13" s="24"/>
    </row>
    <row r="14" spans="1:48" s="8" customFormat="1">
      <c r="A14" s="2">
        <v>12</v>
      </c>
      <c r="B14" s="61" t="s">
        <v>62</v>
      </c>
      <c r="C14" s="61" t="s">
        <v>63</v>
      </c>
      <c r="D14" s="79" t="s">
        <v>58</v>
      </c>
      <c r="E14" s="9">
        <v>10</v>
      </c>
      <c r="F14" s="45">
        <f>SUM(H14:AM14)-(J14+0)</f>
        <v>440.27</v>
      </c>
      <c r="G14" s="47">
        <f t="shared" si="0"/>
        <v>44.027000000000001</v>
      </c>
      <c r="H14" s="5">
        <v>58.07</v>
      </c>
      <c r="I14" s="106" t="s">
        <v>88</v>
      </c>
      <c r="J14" s="74">
        <v>36.36</v>
      </c>
      <c r="K14" s="106" t="s">
        <v>88</v>
      </c>
      <c r="L14" s="5">
        <v>46.59</v>
      </c>
      <c r="M14" s="106" t="s">
        <v>88</v>
      </c>
      <c r="N14" s="5">
        <v>42.92</v>
      </c>
      <c r="O14" s="106" t="s">
        <v>57</v>
      </c>
      <c r="P14" s="5">
        <v>38.31</v>
      </c>
      <c r="Q14" s="106" t="s">
        <v>57</v>
      </c>
      <c r="R14" s="5">
        <v>39.81</v>
      </c>
      <c r="S14" s="106" t="s">
        <v>57</v>
      </c>
      <c r="T14" s="5">
        <v>47.73</v>
      </c>
      <c r="U14" s="106" t="s">
        <v>60</v>
      </c>
      <c r="V14" s="5">
        <v>38.96</v>
      </c>
      <c r="W14" s="106" t="s">
        <v>60</v>
      </c>
      <c r="X14" s="5">
        <v>43.64</v>
      </c>
      <c r="Y14" s="106" t="s">
        <v>60</v>
      </c>
      <c r="Z14" s="5">
        <v>42.05</v>
      </c>
      <c r="AA14" s="5" t="s">
        <v>55</v>
      </c>
      <c r="AB14" s="5">
        <v>42.19</v>
      </c>
      <c r="AC14" s="10" t="s">
        <v>51</v>
      </c>
      <c r="AD14" s="5"/>
      <c r="AE14" s="10"/>
      <c r="AF14" s="5"/>
      <c r="AG14" s="10"/>
      <c r="AH14" s="5"/>
      <c r="AI14" s="10"/>
      <c r="AJ14" s="5"/>
      <c r="AK14" s="6"/>
      <c r="AL14" s="85"/>
      <c r="AM14" s="24"/>
      <c r="AN14" s="24"/>
      <c r="AO14" s="24"/>
      <c r="AP14" s="24"/>
      <c r="AQ14" s="24"/>
      <c r="AR14" s="24"/>
      <c r="AS14" s="24"/>
      <c r="AT14" s="24"/>
      <c r="AU14" s="24"/>
      <c r="AV14" s="24"/>
    </row>
    <row r="15" spans="1:48" s="8" customFormat="1">
      <c r="A15" s="2">
        <v>13</v>
      </c>
      <c r="B15" s="61" t="s">
        <v>129</v>
      </c>
      <c r="C15" s="61" t="s">
        <v>40</v>
      </c>
      <c r="D15" s="79" t="s">
        <v>33</v>
      </c>
      <c r="E15" s="24">
        <v>8</v>
      </c>
      <c r="F15" s="45">
        <f t="shared" ref="F15:F20" si="1">SUM(H15:AM15)-(0+0)</f>
        <v>425.09</v>
      </c>
      <c r="G15" s="47">
        <f t="shared" si="0"/>
        <v>53.136249999999997</v>
      </c>
      <c r="H15" s="24"/>
      <c r="I15" s="24"/>
      <c r="J15" s="13">
        <v>59.38</v>
      </c>
      <c r="K15" s="24" t="s">
        <v>45</v>
      </c>
      <c r="L15" s="24">
        <v>57.95</v>
      </c>
      <c r="M15" s="24" t="s">
        <v>45</v>
      </c>
      <c r="N15" s="13">
        <v>49.38</v>
      </c>
      <c r="O15" s="24" t="s">
        <v>38</v>
      </c>
      <c r="P15" s="5">
        <v>42.56</v>
      </c>
      <c r="Q15" s="5" t="s">
        <v>38</v>
      </c>
      <c r="R15" s="5">
        <v>56.48</v>
      </c>
      <c r="S15" s="5" t="s">
        <v>194</v>
      </c>
      <c r="T15" s="5" t="s">
        <v>253</v>
      </c>
      <c r="U15" s="5"/>
      <c r="V15" s="5">
        <v>65</v>
      </c>
      <c r="W15" s="5" t="s">
        <v>301</v>
      </c>
      <c r="X15" s="5" t="s">
        <v>253</v>
      </c>
      <c r="Y15" s="5"/>
      <c r="Z15" s="5">
        <v>39.39</v>
      </c>
      <c r="AA15" s="5" t="s">
        <v>38</v>
      </c>
      <c r="AB15" s="5">
        <v>54.95</v>
      </c>
      <c r="AC15" s="6" t="s">
        <v>31</v>
      </c>
      <c r="AD15" s="5"/>
      <c r="AE15" s="6"/>
      <c r="AF15" s="5"/>
      <c r="AG15" s="6"/>
      <c r="AH15" s="5"/>
      <c r="AI15" s="6"/>
      <c r="AJ15" s="5"/>
      <c r="AK15" s="6"/>
      <c r="AL15" s="85"/>
      <c r="AM15" s="24"/>
      <c r="AN15" s="24"/>
      <c r="AO15" s="24"/>
      <c r="AP15" s="24"/>
      <c r="AQ15" s="24"/>
      <c r="AR15" s="24"/>
      <c r="AS15" s="24"/>
      <c r="AT15" s="24"/>
      <c r="AU15" s="24"/>
      <c r="AV15" s="24"/>
    </row>
    <row r="16" spans="1:48" s="8" customFormat="1">
      <c r="A16" s="2">
        <v>14</v>
      </c>
      <c r="B16" s="61" t="s">
        <v>80</v>
      </c>
      <c r="C16" s="61" t="s">
        <v>81</v>
      </c>
      <c r="D16" s="79" t="s">
        <v>48</v>
      </c>
      <c r="E16" s="9">
        <v>8</v>
      </c>
      <c r="F16" s="45">
        <f t="shared" si="1"/>
        <v>422.15999999999997</v>
      </c>
      <c r="G16" s="47">
        <f t="shared" si="0"/>
        <v>52.769999999999996</v>
      </c>
      <c r="H16" s="5">
        <v>48.96</v>
      </c>
      <c r="I16" s="5" t="s">
        <v>83</v>
      </c>
      <c r="J16" s="5">
        <v>55.47</v>
      </c>
      <c r="K16" s="5" t="s">
        <v>83</v>
      </c>
      <c r="L16" s="5"/>
      <c r="M16" s="5"/>
      <c r="N16" s="5" t="s">
        <v>253</v>
      </c>
      <c r="O16" s="5"/>
      <c r="P16" s="5">
        <v>47.73</v>
      </c>
      <c r="Q16" s="5" t="s">
        <v>37</v>
      </c>
      <c r="R16" s="5" t="s">
        <v>253</v>
      </c>
      <c r="S16" s="5"/>
      <c r="T16" s="5">
        <v>53.79</v>
      </c>
      <c r="U16" s="5" t="s">
        <v>173</v>
      </c>
      <c r="V16" s="5">
        <v>57.71</v>
      </c>
      <c r="W16" s="5" t="s">
        <v>82</v>
      </c>
      <c r="X16" s="5">
        <v>59.09</v>
      </c>
      <c r="Y16" s="5" t="s">
        <v>55</v>
      </c>
      <c r="Z16" s="5">
        <v>39.770000000000003</v>
      </c>
      <c r="AA16" s="5" t="s">
        <v>44</v>
      </c>
      <c r="AB16" s="5">
        <v>59.64</v>
      </c>
      <c r="AC16" s="6" t="s">
        <v>82</v>
      </c>
      <c r="AD16" s="5"/>
      <c r="AE16" s="6"/>
      <c r="AF16" s="5"/>
      <c r="AG16" s="6"/>
      <c r="AH16" s="5"/>
      <c r="AI16" s="6"/>
      <c r="AJ16" s="5"/>
      <c r="AK16" s="6"/>
      <c r="AL16" s="85"/>
      <c r="AM16" s="24"/>
      <c r="AN16" s="24"/>
      <c r="AO16" s="24"/>
      <c r="AP16" s="24"/>
      <c r="AQ16" s="24"/>
      <c r="AR16" s="24"/>
      <c r="AS16" s="24"/>
      <c r="AT16" s="24"/>
      <c r="AU16" s="24"/>
      <c r="AV16" s="24"/>
    </row>
    <row r="17" spans="1:48" s="8" customFormat="1">
      <c r="A17" s="2">
        <v>15</v>
      </c>
      <c r="B17" s="61" t="s">
        <v>10</v>
      </c>
      <c r="C17" s="61" t="s">
        <v>11</v>
      </c>
      <c r="D17" s="79" t="s">
        <v>12</v>
      </c>
      <c r="E17" s="9">
        <v>7</v>
      </c>
      <c r="F17" s="45">
        <f t="shared" si="1"/>
        <v>409.35</v>
      </c>
      <c r="G17" s="47">
        <f t="shared" si="0"/>
        <v>58.478571428571435</v>
      </c>
      <c r="H17" s="5"/>
      <c r="I17" s="5"/>
      <c r="J17" s="5">
        <v>58.52</v>
      </c>
      <c r="K17" s="5" t="s">
        <v>15</v>
      </c>
      <c r="L17" s="5">
        <v>56.53</v>
      </c>
      <c r="M17" s="5" t="s">
        <v>13</v>
      </c>
      <c r="N17" s="5">
        <v>52.08</v>
      </c>
      <c r="O17" s="5" t="s">
        <v>31</v>
      </c>
      <c r="P17" s="5">
        <v>63.96</v>
      </c>
      <c r="Q17" s="5" t="s">
        <v>263</v>
      </c>
      <c r="R17" s="5">
        <v>59.09</v>
      </c>
      <c r="S17" s="5" t="s">
        <v>16</v>
      </c>
      <c r="T17" s="5" t="s">
        <v>253</v>
      </c>
      <c r="U17" s="5"/>
      <c r="V17" s="5">
        <v>58.75</v>
      </c>
      <c r="W17" s="5" t="s">
        <v>30</v>
      </c>
      <c r="X17" s="5" t="s">
        <v>253</v>
      </c>
      <c r="Y17" s="5"/>
      <c r="Z17" s="5">
        <v>60.42</v>
      </c>
      <c r="AA17" s="5" t="s">
        <v>16</v>
      </c>
      <c r="AB17" s="5" t="s">
        <v>253</v>
      </c>
      <c r="AC17" s="6"/>
      <c r="AD17" s="5"/>
      <c r="AE17" s="6"/>
      <c r="AF17" s="5"/>
      <c r="AG17" s="6"/>
      <c r="AH17" s="5"/>
      <c r="AI17" s="6"/>
      <c r="AJ17" s="5"/>
      <c r="AK17" s="6"/>
      <c r="AL17" s="85"/>
      <c r="AM17" s="24"/>
      <c r="AN17" s="24"/>
      <c r="AO17" s="24"/>
      <c r="AP17" s="24"/>
      <c r="AQ17" s="24"/>
      <c r="AR17" s="24"/>
      <c r="AS17" s="24"/>
      <c r="AT17" s="24"/>
      <c r="AU17" s="24"/>
      <c r="AV17" s="24"/>
    </row>
    <row r="18" spans="1:48" s="8" customFormat="1">
      <c r="A18" s="2">
        <v>16</v>
      </c>
      <c r="B18" s="61" t="s">
        <v>68</v>
      </c>
      <c r="C18" s="61" t="s">
        <v>69</v>
      </c>
      <c r="D18" s="79" t="s">
        <v>57</v>
      </c>
      <c r="E18" s="9">
        <v>9</v>
      </c>
      <c r="F18" s="45">
        <f t="shared" si="1"/>
        <v>389.90999999999997</v>
      </c>
      <c r="G18" s="47">
        <f t="shared" si="0"/>
        <v>43.323333333333331</v>
      </c>
      <c r="H18" s="5">
        <v>37.5</v>
      </c>
      <c r="I18" s="5" t="s">
        <v>60</v>
      </c>
      <c r="J18" s="5"/>
      <c r="K18" s="5"/>
      <c r="L18" s="5">
        <v>42.9</v>
      </c>
      <c r="M18" s="5" t="s">
        <v>60</v>
      </c>
      <c r="N18" s="5">
        <v>42.92</v>
      </c>
      <c r="O18" s="106" t="s">
        <v>58</v>
      </c>
      <c r="P18" s="5">
        <v>38.31</v>
      </c>
      <c r="Q18" s="106" t="s">
        <v>58</v>
      </c>
      <c r="R18" s="5">
        <v>39.81</v>
      </c>
      <c r="S18" s="106" t="s">
        <v>58</v>
      </c>
      <c r="T18" s="5">
        <v>59.09</v>
      </c>
      <c r="U18" s="106" t="s">
        <v>51</v>
      </c>
      <c r="V18" s="5">
        <v>40</v>
      </c>
      <c r="W18" s="106" t="s">
        <v>51</v>
      </c>
      <c r="X18" s="5">
        <v>39.380000000000003</v>
      </c>
      <c r="Y18" s="106" t="s">
        <v>51</v>
      </c>
      <c r="Z18" s="5" t="s">
        <v>253</v>
      </c>
      <c r="AA18" s="5"/>
      <c r="AB18" s="5">
        <v>50</v>
      </c>
      <c r="AC18" s="6" t="s">
        <v>59</v>
      </c>
      <c r="AD18" s="5"/>
      <c r="AE18" s="6"/>
      <c r="AF18" s="5"/>
      <c r="AG18" s="6"/>
      <c r="AH18" s="5"/>
      <c r="AI18" s="6"/>
      <c r="AJ18" s="5"/>
      <c r="AK18" s="6"/>
      <c r="AL18" s="85"/>
      <c r="AM18" s="24"/>
      <c r="AN18" s="24"/>
      <c r="AO18" s="24"/>
      <c r="AP18" s="24"/>
      <c r="AQ18" s="24"/>
      <c r="AR18" s="24"/>
      <c r="AS18" s="24"/>
      <c r="AT18" s="24"/>
      <c r="AU18" s="24"/>
      <c r="AV18" s="24"/>
    </row>
    <row r="19" spans="1:48" s="8" customFormat="1">
      <c r="A19" s="2">
        <v>17</v>
      </c>
      <c r="B19" s="61" t="s">
        <v>109</v>
      </c>
      <c r="C19" s="61" t="s">
        <v>110</v>
      </c>
      <c r="D19" s="79" t="s">
        <v>31</v>
      </c>
      <c r="E19" s="9">
        <v>7</v>
      </c>
      <c r="F19" s="45">
        <f t="shared" si="1"/>
        <v>383.19</v>
      </c>
      <c r="G19" s="47">
        <f t="shared" si="0"/>
        <v>54.741428571428571</v>
      </c>
      <c r="H19" s="5"/>
      <c r="I19" s="5"/>
      <c r="J19" s="5">
        <v>58.24</v>
      </c>
      <c r="K19" s="106" t="s">
        <v>30</v>
      </c>
      <c r="L19" s="5">
        <v>63.8</v>
      </c>
      <c r="M19" s="106" t="s">
        <v>30</v>
      </c>
      <c r="N19" s="5">
        <v>52.08</v>
      </c>
      <c r="O19" s="5" t="s">
        <v>12</v>
      </c>
      <c r="P19" s="5">
        <v>41.88</v>
      </c>
      <c r="Q19" s="106" t="s">
        <v>30</v>
      </c>
      <c r="R19" s="5" t="s">
        <v>253</v>
      </c>
      <c r="S19" s="5"/>
      <c r="T19" s="5">
        <v>56.82</v>
      </c>
      <c r="U19" s="5" t="s">
        <v>34</v>
      </c>
      <c r="V19" s="5">
        <v>55.42</v>
      </c>
      <c r="W19" s="5" t="s">
        <v>32</v>
      </c>
      <c r="X19" s="5" t="s">
        <v>253</v>
      </c>
      <c r="Y19" s="5"/>
      <c r="Z19" s="5" t="s">
        <v>253</v>
      </c>
      <c r="AA19" s="5"/>
      <c r="AB19" s="5">
        <v>54.95</v>
      </c>
      <c r="AC19" s="6" t="s">
        <v>33</v>
      </c>
      <c r="AD19" s="5"/>
      <c r="AE19" s="6"/>
      <c r="AF19" s="5"/>
      <c r="AG19" s="6"/>
      <c r="AH19" s="5"/>
      <c r="AI19" s="6"/>
      <c r="AJ19" s="5"/>
      <c r="AK19" s="6"/>
      <c r="AL19" s="85"/>
      <c r="AM19" s="24"/>
      <c r="AN19" s="24"/>
      <c r="AO19" s="24"/>
      <c r="AP19" s="24"/>
      <c r="AQ19" s="24"/>
      <c r="AR19" s="24"/>
      <c r="AS19" s="24"/>
      <c r="AT19" s="24"/>
      <c r="AU19" s="24"/>
      <c r="AV19" s="24"/>
    </row>
    <row r="20" spans="1:48" s="8" customFormat="1">
      <c r="A20" s="2">
        <v>18</v>
      </c>
      <c r="B20" s="61" t="s">
        <v>84</v>
      </c>
      <c r="C20" s="61" t="s">
        <v>85</v>
      </c>
      <c r="D20" s="79" t="s">
        <v>60</v>
      </c>
      <c r="E20" s="9">
        <v>8</v>
      </c>
      <c r="F20" s="45">
        <f t="shared" si="1"/>
        <v>353.60999999999996</v>
      </c>
      <c r="G20" s="47">
        <f t="shared" si="0"/>
        <v>44.201249999999995</v>
      </c>
      <c r="H20" s="5">
        <v>37.5</v>
      </c>
      <c r="I20" s="5" t="s">
        <v>57</v>
      </c>
      <c r="J20" s="5"/>
      <c r="K20" s="5"/>
      <c r="L20" s="5">
        <v>42.9</v>
      </c>
      <c r="M20" s="5" t="s">
        <v>57</v>
      </c>
      <c r="N20" s="5">
        <v>43.41</v>
      </c>
      <c r="O20" s="5" t="s">
        <v>88</v>
      </c>
      <c r="P20" s="5" t="s">
        <v>253</v>
      </c>
      <c r="Q20" s="5"/>
      <c r="R20" s="5">
        <v>50.51</v>
      </c>
      <c r="S20" s="5" t="s">
        <v>88</v>
      </c>
      <c r="T20" s="5">
        <v>47.73</v>
      </c>
      <c r="U20" s="5" t="s">
        <v>58</v>
      </c>
      <c r="V20" s="5">
        <v>38.96</v>
      </c>
      <c r="W20" s="5" t="s">
        <v>58</v>
      </c>
      <c r="X20" s="5">
        <v>43.64</v>
      </c>
      <c r="Y20" s="5" t="s">
        <v>58</v>
      </c>
      <c r="Z20" s="5" t="s">
        <v>253</v>
      </c>
      <c r="AA20" s="5"/>
      <c r="AB20" s="5">
        <v>48.96</v>
      </c>
      <c r="AC20" s="6" t="s">
        <v>55</v>
      </c>
      <c r="AD20" s="5"/>
      <c r="AE20" s="6"/>
      <c r="AF20" s="5"/>
      <c r="AG20" s="6"/>
      <c r="AH20" s="5"/>
      <c r="AI20" s="6"/>
      <c r="AJ20" s="5"/>
      <c r="AK20" s="6"/>
      <c r="AL20" s="85"/>
      <c r="AM20" s="24"/>
      <c r="AN20" s="24"/>
      <c r="AO20" s="24"/>
      <c r="AP20" s="24"/>
      <c r="AQ20" s="24"/>
      <c r="AR20" s="24"/>
      <c r="AS20" s="24"/>
      <c r="AT20" s="24"/>
      <c r="AU20" s="24"/>
      <c r="AV20" s="24"/>
    </row>
    <row r="21" spans="1:48" s="8" customFormat="1">
      <c r="A21" s="2">
        <v>19</v>
      </c>
      <c r="B21" s="61" t="s">
        <v>170</v>
      </c>
      <c r="C21" s="61" t="s">
        <v>171</v>
      </c>
      <c r="D21" s="79" t="s">
        <v>172</v>
      </c>
      <c r="E21" s="9">
        <v>6</v>
      </c>
      <c r="F21" s="45">
        <f>SUM(H21:AM21)-(H21+0)</f>
        <v>349.65000000000003</v>
      </c>
      <c r="G21" s="47">
        <f t="shared" si="0"/>
        <v>58.275000000000006</v>
      </c>
      <c r="H21" s="74">
        <v>58.07</v>
      </c>
      <c r="I21" s="74" t="s">
        <v>173</v>
      </c>
      <c r="J21" s="5">
        <v>65.06</v>
      </c>
      <c r="K21" s="5" t="s">
        <v>173</v>
      </c>
      <c r="L21" s="5">
        <v>60.42</v>
      </c>
      <c r="M21" s="5" t="s">
        <v>173</v>
      </c>
      <c r="N21" s="5">
        <v>62.5</v>
      </c>
      <c r="O21" s="5" t="s">
        <v>82</v>
      </c>
      <c r="P21" s="5">
        <v>51.19</v>
      </c>
      <c r="Q21" s="5" t="s">
        <v>82</v>
      </c>
      <c r="R21" s="5">
        <v>59.72</v>
      </c>
      <c r="S21" s="5" t="s">
        <v>173</v>
      </c>
      <c r="T21" s="5">
        <v>50.76</v>
      </c>
      <c r="U21" s="5" t="s">
        <v>82</v>
      </c>
      <c r="V21" s="5" t="s">
        <v>253</v>
      </c>
      <c r="W21" s="5"/>
      <c r="X21" s="5" t="s">
        <v>253</v>
      </c>
      <c r="Y21" s="5"/>
      <c r="Z21" s="5" t="s">
        <v>253</v>
      </c>
      <c r="AA21" s="5"/>
      <c r="AB21" s="5" t="s">
        <v>253</v>
      </c>
      <c r="AC21" s="6"/>
      <c r="AD21" s="5"/>
      <c r="AE21" s="6"/>
      <c r="AF21" s="5"/>
      <c r="AG21" s="6"/>
      <c r="AH21" s="5"/>
      <c r="AI21" s="6"/>
      <c r="AJ21" s="5"/>
      <c r="AK21" s="6"/>
      <c r="AL21" s="85"/>
      <c r="AM21" s="24"/>
      <c r="AN21" s="24"/>
      <c r="AO21" s="24"/>
      <c r="AP21" s="24"/>
      <c r="AQ21" s="24"/>
      <c r="AR21" s="24"/>
      <c r="AS21" s="24"/>
      <c r="AT21" s="24"/>
      <c r="AU21" s="24"/>
      <c r="AV21" s="24"/>
    </row>
    <row r="22" spans="1:48" s="8" customFormat="1">
      <c r="A22" s="2">
        <v>20</v>
      </c>
      <c r="B22" s="61" t="s">
        <v>78</v>
      </c>
      <c r="C22" s="61" t="s">
        <v>79</v>
      </c>
      <c r="D22" s="79" t="s">
        <v>51</v>
      </c>
      <c r="E22" s="9">
        <v>7</v>
      </c>
      <c r="F22" s="45">
        <f>SUM(H22:AM22)-(N22+0)</f>
        <v>328.25000000000006</v>
      </c>
      <c r="G22" s="47">
        <f t="shared" si="0"/>
        <v>46.892857142857153</v>
      </c>
      <c r="H22" s="5">
        <v>52.6</v>
      </c>
      <c r="I22" s="5" t="s">
        <v>55</v>
      </c>
      <c r="J22" s="5"/>
      <c r="K22" s="5"/>
      <c r="L22" s="5">
        <v>45.45</v>
      </c>
      <c r="M22" s="5" t="s">
        <v>55</v>
      </c>
      <c r="N22" s="74">
        <v>40</v>
      </c>
      <c r="O22" s="74" t="s">
        <v>55</v>
      </c>
      <c r="P22" s="5"/>
      <c r="Q22" s="5"/>
      <c r="R22" s="5">
        <v>56.31</v>
      </c>
      <c r="S22" s="5" t="s">
        <v>55</v>
      </c>
      <c r="T22" s="5">
        <v>59.09</v>
      </c>
      <c r="U22" s="5" t="s">
        <v>57</v>
      </c>
      <c r="V22" s="5">
        <v>40</v>
      </c>
      <c r="W22" s="5" t="s">
        <v>57</v>
      </c>
      <c r="X22" s="5">
        <v>39.380000000000003</v>
      </c>
      <c r="Y22" s="5" t="s">
        <v>57</v>
      </c>
      <c r="Z22" s="5" t="s">
        <v>253</v>
      </c>
      <c r="AA22" s="5"/>
      <c r="AB22" s="5">
        <v>35.42</v>
      </c>
      <c r="AC22" s="6" t="s">
        <v>58</v>
      </c>
      <c r="AD22" s="5"/>
      <c r="AE22" s="6"/>
      <c r="AF22" s="5"/>
      <c r="AG22" s="6"/>
      <c r="AH22" s="5"/>
      <c r="AI22" s="6"/>
      <c r="AJ22" s="5"/>
      <c r="AK22" s="6"/>
      <c r="AL22" s="85"/>
      <c r="AM22" s="24"/>
      <c r="AN22" s="24"/>
      <c r="AO22" s="24"/>
      <c r="AP22" s="24"/>
      <c r="AQ22" s="24"/>
      <c r="AR22" s="24"/>
      <c r="AS22" s="24"/>
      <c r="AT22" s="24"/>
      <c r="AU22" s="24"/>
      <c r="AV22" s="24"/>
    </row>
    <row r="23" spans="1:48" s="8" customFormat="1">
      <c r="A23" s="2">
        <v>21</v>
      </c>
      <c r="B23" s="49" t="s">
        <v>121</v>
      </c>
      <c r="C23" s="49" t="s">
        <v>122</v>
      </c>
      <c r="D23" s="24" t="s">
        <v>18</v>
      </c>
      <c r="E23" s="24">
        <v>6</v>
      </c>
      <c r="F23" s="45">
        <f>SUM(H23:AM23)-(0+0)</f>
        <v>326.87</v>
      </c>
      <c r="G23" s="47">
        <f t="shared" si="0"/>
        <v>54.478333333333332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>
        <v>44.7</v>
      </c>
      <c r="S23" s="5" t="s">
        <v>123</v>
      </c>
      <c r="T23" s="9">
        <v>62.6</v>
      </c>
      <c r="U23" s="5" t="s">
        <v>123</v>
      </c>
      <c r="V23" s="5">
        <v>56.25</v>
      </c>
      <c r="W23" s="5" t="s">
        <v>59</v>
      </c>
      <c r="X23" s="5">
        <v>52.27</v>
      </c>
      <c r="Y23" s="5" t="s">
        <v>239</v>
      </c>
      <c r="Z23" s="5">
        <v>58.71</v>
      </c>
      <c r="AA23" s="5" t="s">
        <v>123</v>
      </c>
      <c r="AB23" s="5">
        <v>52.34</v>
      </c>
      <c r="AC23" s="6" t="s">
        <v>45</v>
      </c>
      <c r="AD23" s="5"/>
      <c r="AE23" s="6"/>
      <c r="AF23" s="5"/>
      <c r="AG23" s="6"/>
      <c r="AH23" s="5"/>
      <c r="AI23" s="6"/>
      <c r="AJ23" s="5"/>
      <c r="AK23" s="6"/>
      <c r="AL23" s="85"/>
      <c r="AM23" s="24"/>
      <c r="AN23" s="24"/>
      <c r="AO23" s="24"/>
      <c r="AP23" s="24"/>
      <c r="AQ23" s="24"/>
      <c r="AR23" s="24"/>
      <c r="AS23" s="24"/>
      <c r="AT23" s="24"/>
      <c r="AU23" s="24"/>
      <c r="AV23" s="24"/>
    </row>
    <row r="24" spans="1:48" s="8" customFormat="1">
      <c r="A24" s="2">
        <v>22</v>
      </c>
      <c r="B24" s="61" t="s">
        <v>138</v>
      </c>
      <c r="C24" s="61" t="s">
        <v>139</v>
      </c>
      <c r="D24" s="79" t="s">
        <v>88</v>
      </c>
      <c r="E24" s="9">
        <v>7</v>
      </c>
      <c r="F24" s="45">
        <f>SUM(H24:AM24)-(0+0)</f>
        <v>316.31</v>
      </c>
      <c r="G24" s="47">
        <f t="shared" si="0"/>
        <v>45.187142857142859</v>
      </c>
      <c r="H24" s="12">
        <v>58.07</v>
      </c>
      <c r="I24" s="106" t="s">
        <v>58</v>
      </c>
      <c r="J24" s="5">
        <v>36.36</v>
      </c>
      <c r="K24" s="106" t="s">
        <v>58</v>
      </c>
      <c r="L24" s="5">
        <v>46.59</v>
      </c>
      <c r="M24" s="106" t="s">
        <v>58</v>
      </c>
      <c r="N24" s="5">
        <v>43.41</v>
      </c>
      <c r="O24" s="5" t="s">
        <v>60</v>
      </c>
      <c r="P24" s="5" t="s">
        <v>253</v>
      </c>
      <c r="Q24" s="5"/>
      <c r="R24" s="5">
        <v>50.51</v>
      </c>
      <c r="S24" s="5" t="s">
        <v>60</v>
      </c>
      <c r="T24" s="5">
        <v>38.450000000000003</v>
      </c>
      <c r="U24" s="5" t="s">
        <v>288</v>
      </c>
      <c r="V24" s="5">
        <v>42.92</v>
      </c>
      <c r="W24" s="5" t="s">
        <v>288</v>
      </c>
      <c r="X24" s="5" t="s">
        <v>253</v>
      </c>
      <c r="Y24" s="5"/>
      <c r="Z24" s="5" t="s">
        <v>253</v>
      </c>
      <c r="AA24" s="5"/>
      <c r="AB24" s="5" t="s">
        <v>253</v>
      </c>
      <c r="AC24" s="6"/>
      <c r="AD24" s="5"/>
      <c r="AE24" s="6"/>
      <c r="AF24" s="5"/>
      <c r="AG24" s="6"/>
      <c r="AH24" s="5"/>
      <c r="AI24" s="6"/>
      <c r="AJ24" s="5"/>
      <c r="AK24" s="6"/>
      <c r="AL24" s="86"/>
      <c r="AM24" s="24"/>
      <c r="AN24" s="24"/>
      <c r="AO24" s="24"/>
      <c r="AP24" s="24"/>
      <c r="AQ24" s="24"/>
      <c r="AR24" s="24"/>
      <c r="AS24" s="24"/>
      <c r="AT24" s="24"/>
      <c r="AU24" s="24"/>
      <c r="AV24" s="24"/>
    </row>
    <row r="25" spans="1:48" s="8" customFormat="1">
      <c r="A25" s="2">
        <v>23</v>
      </c>
      <c r="B25" s="61" t="s">
        <v>100</v>
      </c>
      <c r="C25" s="61" t="s">
        <v>101</v>
      </c>
      <c r="D25" s="79" t="s">
        <v>59</v>
      </c>
      <c r="E25" s="9">
        <v>7</v>
      </c>
      <c r="F25" s="45">
        <f>SUM(H25:AM25)-(0+0)</f>
        <v>309.57</v>
      </c>
      <c r="G25" s="47">
        <f t="shared" si="0"/>
        <v>44.224285714285713</v>
      </c>
      <c r="H25" s="5">
        <v>41.93</v>
      </c>
      <c r="I25" s="5" t="s">
        <v>108</v>
      </c>
      <c r="J25" s="5">
        <v>43.23</v>
      </c>
      <c r="K25" s="5" t="s">
        <v>108</v>
      </c>
      <c r="L25" s="5">
        <v>34.380000000000003</v>
      </c>
      <c r="M25" s="5" t="s">
        <v>108</v>
      </c>
      <c r="N25" s="5" t="s">
        <v>253</v>
      </c>
      <c r="O25" s="5"/>
      <c r="P25" s="16"/>
      <c r="Q25" s="16"/>
      <c r="R25" s="5" t="s">
        <v>253</v>
      </c>
      <c r="S25" s="5"/>
      <c r="T25" s="5">
        <v>46.69</v>
      </c>
      <c r="U25" s="5" t="s">
        <v>290</v>
      </c>
      <c r="V25" s="5">
        <v>57.71</v>
      </c>
      <c r="W25" s="5" t="s">
        <v>18</v>
      </c>
      <c r="X25" s="5">
        <v>35.630000000000003</v>
      </c>
      <c r="Y25" s="5" t="s">
        <v>290</v>
      </c>
      <c r="Z25" s="5" t="s">
        <v>253</v>
      </c>
      <c r="AA25" s="5"/>
      <c r="AB25" s="5">
        <v>50</v>
      </c>
      <c r="AC25" s="6" t="s">
        <v>57</v>
      </c>
      <c r="AD25" s="5"/>
      <c r="AE25" s="6"/>
      <c r="AF25" s="5"/>
      <c r="AG25" s="6"/>
      <c r="AH25" s="5"/>
      <c r="AI25" s="6"/>
      <c r="AJ25" s="5"/>
      <c r="AK25" s="6"/>
      <c r="AL25" s="85"/>
      <c r="AM25" s="24"/>
      <c r="AN25" s="24"/>
      <c r="AO25" s="24"/>
      <c r="AP25" s="24"/>
      <c r="AQ25" s="24"/>
      <c r="AR25" s="24"/>
      <c r="AS25" s="24"/>
      <c r="AT25" s="24"/>
      <c r="AU25" s="24"/>
      <c r="AV25" s="24"/>
    </row>
    <row r="26" spans="1:48" s="8" customFormat="1">
      <c r="A26" s="2">
        <v>24</v>
      </c>
      <c r="B26" s="61" t="s">
        <v>119</v>
      </c>
      <c r="C26" s="61" t="s">
        <v>36</v>
      </c>
      <c r="D26" s="79" t="s">
        <v>21</v>
      </c>
      <c r="E26" s="9">
        <v>5</v>
      </c>
      <c r="F26" s="45">
        <f>SUM(H26:AM26)-(0+0)</f>
        <v>309.52</v>
      </c>
      <c r="G26" s="47">
        <f t="shared" si="0"/>
        <v>61.903999999999996</v>
      </c>
      <c r="H26" s="5">
        <v>60.42</v>
      </c>
      <c r="I26" s="5" t="s">
        <v>13</v>
      </c>
      <c r="J26" s="5"/>
      <c r="K26" s="5"/>
      <c r="L26" s="5"/>
      <c r="M26" s="5"/>
      <c r="N26" s="5">
        <v>63.54</v>
      </c>
      <c r="O26" s="5" t="s">
        <v>16</v>
      </c>
      <c r="P26" s="5" t="s">
        <v>253</v>
      </c>
      <c r="Q26" s="5"/>
      <c r="R26" s="5" t="s">
        <v>253</v>
      </c>
      <c r="S26" s="5"/>
      <c r="T26" s="5">
        <v>54.96</v>
      </c>
      <c r="U26" s="5" t="s">
        <v>16</v>
      </c>
      <c r="V26" s="5">
        <v>60.83</v>
      </c>
      <c r="W26" s="5" t="s">
        <v>13</v>
      </c>
      <c r="X26" s="5">
        <v>69.77</v>
      </c>
      <c r="Y26" s="5" t="s">
        <v>13</v>
      </c>
      <c r="Z26" s="5" t="s">
        <v>253</v>
      </c>
      <c r="AA26" s="5"/>
      <c r="AB26" s="5" t="s">
        <v>253</v>
      </c>
      <c r="AC26" s="6"/>
      <c r="AD26" s="5"/>
      <c r="AE26" s="6"/>
      <c r="AF26" s="5"/>
      <c r="AG26" s="6"/>
      <c r="AH26" s="5"/>
      <c r="AI26" s="6"/>
      <c r="AJ26" s="5"/>
      <c r="AK26" s="6"/>
      <c r="AL26" s="86"/>
      <c r="AM26" s="24"/>
      <c r="AN26" s="24"/>
      <c r="AO26" s="24"/>
      <c r="AP26" s="24"/>
      <c r="AQ26" s="24"/>
      <c r="AR26" s="24"/>
      <c r="AS26" s="24"/>
      <c r="AT26" s="24"/>
      <c r="AU26" s="24"/>
      <c r="AV26" s="24"/>
    </row>
    <row r="27" spans="1:48" s="8" customFormat="1">
      <c r="A27" s="2">
        <v>25</v>
      </c>
      <c r="B27" s="61" t="s">
        <v>124</v>
      </c>
      <c r="C27" s="61" t="s">
        <v>125</v>
      </c>
      <c r="D27" s="79" t="s">
        <v>87</v>
      </c>
      <c r="E27" s="9">
        <v>6</v>
      </c>
      <c r="F27" s="45">
        <f>SUM(H27:AM27)-(J27+R27+V27)</f>
        <v>295.27</v>
      </c>
      <c r="G27" s="47">
        <f t="shared" si="0"/>
        <v>49.211666666666666</v>
      </c>
      <c r="H27" s="5">
        <v>51.56</v>
      </c>
      <c r="I27" s="106" t="s">
        <v>50</v>
      </c>
      <c r="J27" s="74">
        <v>47.4</v>
      </c>
      <c r="K27" s="74" t="s">
        <v>50</v>
      </c>
      <c r="L27" s="5">
        <v>47.44</v>
      </c>
      <c r="M27" s="106" t="s">
        <v>50</v>
      </c>
      <c r="N27" s="5">
        <v>46.88</v>
      </c>
      <c r="O27" s="106" t="s">
        <v>50</v>
      </c>
      <c r="P27" s="5"/>
      <c r="Q27" s="5"/>
      <c r="R27" s="74">
        <v>38.659999999999997</v>
      </c>
      <c r="S27" s="74" t="s">
        <v>245</v>
      </c>
      <c r="T27" s="5">
        <v>55.3</v>
      </c>
      <c r="U27" s="106" t="s">
        <v>245</v>
      </c>
      <c r="V27" s="74">
        <v>30.83</v>
      </c>
      <c r="W27" s="74" t="s">
        <v>245</v>
      </c>
      <c r="X27" s="5">
        <v>44.09</v>
      </c>
      <c r="Y27" s="5" t="s">
        <v>245</v>
      </c>
      <c r="Z27" s="5" t="s">
        <v>253</v>
      </c>
      <c r="AA27" s="5"/>
      <c r="AB27" s="5">
        <v>50</v>
      </c>
      <c r="AC27" s="6" t="s">
        <v>245</v>
      </c>
      <c r="AD27" s="5"/>
      <c r="AE27" s="6"/>
      <c r="AF27" s="5"/>
      <c r="AG27" s="6"/>
      <c r="AH27" s="5"/>
      <c r="AI27" s="6"/>
      <c r="AJ27" s="5"/>
      <c r="AK27" s="6"/>
      <c r="AL27" s="85"/>
      <c r="AM27" s="24"/>
      <c r="AN27" s="24"/>
      <c r="AO27" s="24"/>
      <c r="AP27" s="24"/>
      <c r="AQ27" s="24"/>
      <c r="AR27" s="24"/>
      <c r="AS27" s="24"/>
      <c r="AT27" s="24"/>
      <c r="AU27" s="24"/>
      <c r="AV27" s="24"/>
    </row>
    <row r="28" spans="1:48" s="8" customFormat="1">
      <c r="A28" s="2">
        <v>26</v>
      </c>
      <c r="B28" s="61" t="s">
        <v>112</v>
      </c>
      <c r="C28" s="61" t="s">
        <v>74</v>
      </c>
      <c r="D28" s="79" t="s">
        <v>27</v>
      </c>
      <c r="E28" s="9">
        <v>5</v>
      </c>
      <c r="F28" s="45">
        <f>SUM(H28:AM28)-(0+0)</f>
        <v>282.60000000000002</v>
      </c>
      <c r="G28" s="47">
        <f t="shared" si="0"/>
        <v>56.52</v>
      </c>
      <c r="H28" s="5">
        <v>55.99</v>
      </c>
      <c r="I28" s="106" t="s">
        <v>16</v>
      </c>
      <c r="J28" s="5"/>
      <c r="K28" s="5"/>
      <c r="L28" s="5">
        <v>61.93</v>
      </c>
      <c r="M28" s="106" t="s">
        <v>16</v>
      </c>
      <c r="N28" s="5" t="s">
        <v>253</v>
      </c>
      <c r="O28" s="5"/>
      <c r="P28" s="5"/>
      <c r="Q28" s="5"/>
      <c r="R28" s="5" t="s">
        <v>253</v>
      </c>
      <c r="S28" s="5"/>
      <c r="T28" s="5">
        <v>53.6</v>
      </c>
      <c r="U28" s="5" t="s">
        <v>42</v>
      </c>
      <c r="V28" s="5">
        <v>65.63</v>
      </c>
      <c r="W28" s="106" t="s">
        <v>16</v>
      </c>
      <c r="X28" s="5" t="s">
        <v>253</v>
      </c>
      <c r="Y28" s="5"/>
      <c r="Z28" s="5">
        <v>45.45</v>
      </c>
      <c r="AA28" s="5" t="s">
        <v>42</v>
      </c>
      <c r="AB28" s="5" t="s">
        <v>253</v>
      </c>
      <c r="AC28" s="6"/>
      <c r="AD28" s="5"/>
      <c r="AE28" s="6"/>
      <c r="AF28" s="5"/>
      <c r="AG28" s="6"/>
      <c r="AH28" s="5"/>
      <c r="AI28" s="6"/>
      <c r="AJ28" s="5"/>
      <c r="AK28" s="6"/>
      <c r="AL28" s="85"/>
      <c r="AM28" s="24"/>
      <c r="AN28" s="24"/>
      <c r="AO28" s="24"/>
      <c r="AP28" s="24"/>
      <c r="AQ28" s="24"/>
      <c r="AR28" s="24"/>
      <c r="AS28" s="24"/>
      <c r="AT28" s="24"/>
      <c r="AU28" s="24"/>
      <c r="AV28" s="24"/>
    </row>
    <row r="29" spans="1:48" s="8" customFormat="1">
      <c r="A29" s="2">
        <v>27</v>
      </c>
      <c r="B29" s="61" t="s">
        <v>98</v>
      </c>
      <c r="C29" s="61" t="s">
        <v>99</v>
      </c>
      <c r="D29" s="79" t="s">
        <v>50</v>
      </c>
      <c r="E29" s="9">
        <v>6</v>
      </c>
      <c r="F29" s="45">
        <f>SUM(H29:AM29)-(J29+X29)</f>
        <v>277.93</v>
      </c>
      <c r="G29" s="47">
        <f t="shared" si="0"/>
        <v>46.321666666666665</v>
      </c>
      <c r="H29" s="5">
        <v>51.56</v>
      </c>
      <c r="I29" s="106" t="s">
        <v>87</v>
      </c>
      <c r="J29" s="74">
        <v>47.4</v>
      </c>
      <c r="K29" s="74" t="s">
        <v>87</v>
      </c>
      <c r="L29" s="5">
        <v>47.44</v>
      </c>
      <c r="M29" s="106" t="s">
        <v>87</v>
      </c>
      <c r="N29" s="5">
        <v>46.88</v>
      </c>
      <c r="O29" s="106" t="s">
        <v>87</v>
      </c>
      <c r="P29" s="5"/>
      <c r="Q29" s="5"/>
      <c r="R29" s="5">
        <v>47.98</v>
      </c>
      <c r="S29" s="5" t="s">
        <v>248</v>
      </c>
      <c r="T29" s="5" t="s">
        <v>253</v>
      </c>
      <c r="U29" s="5"/>
      <c r="V29" s="5">
        <v>41.88</v>
      </c>
      <c r="W29" s="5" t="s">
        <v>248</v>
      </c>
      <c r="X29" s="74">
        <v>40.68</v>
      </c>
      <c r="Y29" s="74" t="s">
        <v>248</v>
      </c>
      <c r="Z29" s="5" t="s">
        <v>253</v>
      </c>
      <c r="AA29" s="5"/>
      <c r="AB29" s="5">
        <v>42.19</v>
      </c>
      <c r="AC29" s="6" t="s">
        <v>248</v>
      </c>
      <c r="AD29" s="5"/>
      <c r="AE29" s="6"/>
      <c r="AF29" s="5"/>
      <c r="AG29" s="6"/>
      <c r="AH29" s="5"/>
      <c r="AI29" s="6"/>
      <c r="AJ29" s="5"/>
      <c r="AK29" s="6"/>
      <c r="AL29" s="85"/>
      <c r="AM29" s="24"/>
      <c r="AN29" s="24"/>
      <c r="AO29" s="24"/>
      <c r="AP29" s="24"/>
      <c r="AQ29" s="24"/>
      <c r="AR29" s="24"/>
      <c r="AS29" s="24"/>
      <c r="AT29" s="24"/>
      <c r="AU29" s="24"/>
      <c r="AV29" s="24"/>
    </row>
    <row r="30" spans="1:48" s="8" customFormat="1">
      <c r="A30" s="2">
        <v>28</v>
      </c>
      <c r="B30" s="61" t="s">
        <v>151</v>
      </c>
      <c r="C30" s="61" t="s">
        <v>152</v>
      </c>
      <c r="D30" s="79" t="s">
        <v>32</v>
      </c>
      <c r="E30" s="9">
        <v>5</v>
      </c>
      <c r="F30" s="45">
        <f>SUM(H30:AM30)-(0+0)</f>
        <v>275.07</v>
      </c>
      <c r="G30" s="47">
        <f t="shared" si="0"/>
        <v>55.013999999999996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>
        <v>63.07</v>
      </c>
      <c r="U30" s="5" t="s">
        <v>30</v>
      </c>
      <c r="V30" s="5">
        <v>55.42</v>
      </c>
      <c r="W30" s="5" t="s">
        <v>31</v>
      </c>
      <c r="X30" s="5">
        <v>53.64</v>
      </c>
      <c r="Y30" s="5" t="s">
        <v>30</v>
      </c>
      <c r="Z30" s="5">
        <v>49.81</v>
      </c>
      <c r="AA30" s="5" t="s">
        <v>34</v>
      </c>
      <c r="AB30" s="5">
        <v>53.13</v>
      </c>
      <c r="AC30" s="6" t="s">
        <v>30</v>
      </c>
      <c r="AD30" s="5"/>
      <c r="AE30" s="6"/>
      <c r="AF30" s="5"/>
      <c r="AG30" s="6"/>
      <c r="AH30" s="5"/>
      <c r="AI30" s="6"/>
      <c r="AJ30" s="5"/>
      <c r="AK30" s="6"/>
      <c r="AL30" s="86"/>
      <c r="AM30" s="24"/>
      <c r="AN30" s="24"/>
      <c r="AO30" s="24"/>
      <c r="AP30" s="24"/>
      <c r="AQ30" s="24"/>
      <c r="AR30" s="24"/>
      <c r="AS30" s="24"/>
      <c r="AT30" s="24"/>
      <c r="AU30" s="24"/>
      <c r="AV30" s="24"/>
    </row>
    <row r="31" spans="1:48" s="8" customFormat="1">
      <c r="A31" s="2">
        <v>29</v>
      </c>
      <c r="B31" s="49" t="s">
        <v>246</v>
      </c>
      <c r="C31" s="49" t="s">
        <v>247</v>
      </c>
      <c r="D31" s="24" t="s">
        <v>248</v>
      </c>
      <c r="E31" s="24">
        <v>6</v>
      </c>
      <c r="F31" s="45">
        <f>SUM(H31:AM31)-(X31+0)</f>
        <v>263.20999999999998</v>
      </c>
      <c r="G31" s="47">
        <f t="shared" si="0"/>
        <v>43.868333333333332</v>
      </c>
      <c r="H31" s="13">
        <v>46.61</v>
      </c>
      <c r="I31" s="24" t="s">
        <v>245</v>
      </c>
      <c r="J31" s="24"/>
      <c r="K31" s="24"/>
      <c r="L31" s="24">
        <v>49.22</v>
      </c>
      <c r="M31" s="24" t="s">
        <v>245</v>
      </c>
      <c r="N31" s="13" t="s">
        <v>253</v>
      </c>
      <c r="O31" s="24"/>
      <c r="P31" s="5"/>
      <c r="Q31" s="5"/>
      <c r="R31" s="5">
        <v>47.98</v>
      </c>
      <c r="S31" s="5" t="s">
        <v>50</v>
      </c>
      <c r="T31" s="5">
        <v>35.33</v>
      </c>
      <c r="U31" s="5" t="s">
        <v>55</v>
      </c>
      <c r="V31" s="5">
        <v>41.88</v>
      </c>
      <c r="W31" s="5" t="s">
        <v>50</v>
      </c>
      <c r="X31" s="74">
        <v>40.68</v>
      </c>
      <c r="Y31" s="74" t="s">
        <v>50</v>
      </c>
      <c r="Z31" s="5" t="s">
        <v>253</v>
      </c>
      <c r="AA31" s="5"/>
      <c r="AB31" s="5">
        <v>42.19</v>
      </c>
      <c r="AC31" s="6" t="s">
        <v>50</v>
      </c>
      <c r="AD31" s="5"/>
      <c r="AE31" s="6"/>
      <c r="AF31" s="5"/>
      <c r="AG31" s="6"/>
      <c r="AH31" s="5"/>
      <c r="AI31" s="6"/>
      <c r="AJ31" s="5"/>
      <c r="AK31" s="6"/>
      <c r="AL31" s="86"/>
      <c r="AM31" s="24"/>
      <c r="AN31" s="24"/>
      <c r="AO31" s="24"/>
      <c r="AP31" s="24"/>
      <c r="AQ31" s="24"/>
      <c r="AR31" s="24"/>
      <c r="AS31" s="24"/>
      <c r="AT31" s="24"/>
      <c r="AU31" s="24"/>
      <c r="AV31" s="24"/>
    </row>
    <row r="32" spans="1:48" s="8" customFormat="1">
      <c r="A32" s="2">
        <v>30</v>
      </c>
      <c r="B32" s="61" t="s">
        <v>145</v>
      </c>
      <c r="C32" s="61" t="s">
        <v>146</v>
      </c>
      <c r="D32" s="79" t="s">
        <v>117</v>
      </c>
      <c r="E32" s="24">
        <v>6</v>
      </c>
      <c r="F32" s="45">
        <f>SUM(H32:AM32)-(N32+R32+Z32)</f>
        <v>254.48999999999995</v>
      </c>
      <c r="G32" s="47">
        <f t="shared" si="0"/>
        <v>42.414999999999992</v>
      </c>
      <c r="H32" s="5"/>
      <c r="I32" s="5"/>
      <c r="J32" s="5">
        <v>44.6</v>
      </c>
      <c r="K32" s="5" t="s">
        <v>116</v>
      </c>
      <c r="L32" s="5">
        <v>42.9</v>
      </c>
      <c r="M32" s="5" t="s">
        <v>116</v>
      </c>
      <c r="N32" s="74">
        <v>36.46</v>
      </c>
      <c r="O32" s="74" t="s">
        <v>255</v>
      </c>
      <c r="P32" s="13">
        <v>41.37</v>
      </c>
      <c r="Q32" s="24" t="s">
        <v>255</v>
      </c>
      <c r="R32" s="76">
        <v>35.880000000000003</v>
      </c>
      <c r="S32" s="75" t="s">
        <v>255</v>
      </c>
      <c r="T32" s="13">
        <v>42.23</v>
      </c>
      <c r="U32" s="24" t="s">
        <v>255</v>
      </c>
      <c r="V32" s="24" t="s">
        <v>253</v>
      </c>
      <c r="W32" s="24"/>
      <c r="X32" s="13">
        <v>36.25</v>
      </c>
      <c r="Y32" s="24" t="s">
        <v>118</v>
      </c>
      <c r="Z32" s="76">
        <v>33.71</v>
      </c>
      <c r="AA32" s="75" t="s">
        <v>255</v>
      </c>
      <c r="AB32" s="13">
        <v>47.14</v>
      </c>
      <c r="AC32" s="24" t="s">
        <v>255</v>
      </c>
      <c r="AD32" s="24"/>
      <c r="AE32" s="24"/>
      <c r="AF32" s="24"/>
      <c r="AG32" s="24"/>
      <c r="AH32" s="24"/>
      <c r="AI32" s="24"/>
      <c r="AJ32" s="24"/>
      <c r="AK32" s="24"/>
      <c r="AL32" s="86"/>
      <c r="AM32" s="24"/>
      <c r="AN32" s="24"/>
      <c r="AO32" s="24"/>
      <c r="AP32" s="24"/>
      <c r="AQ32" s="24"/>
      <c r="AR32" s="24"/>
      <c r="AS32" s="24"/>
      <c r="AT32" s="24"/>
      <c r="AU32" s="24"/>
      <c r="AV32" s="24"/>
    </row>
    <row r="33" spans="1:48" s="8" customFormat="1">
      <c r="A33" s="2">
        <v>31</v>
      </c>
      <c r="B33" s="49" t="s">
        <v>226</v>
      </c>
      <c r="C33" s="49" t="s">
        <v>154</v>
      </c>
      <c r="D33" s="24" t="s">
        <v>239</v>
      </c>
      <c r="E33" s="24">
        <v>5</v>
      </c>
      <c r="F33" s="45">
        <f>SUM(H33:AM33)-(J33+N33+R33)</f>
        <v>247.74999999999997</v>
      </c>
      <c r="G33" s="47">
        <f t="shared" si="0"/>
        <v>49.55</v>
      </c>
      <c r="H33" s="13">
        <v>54.69</v>
      </c>
      <c r="I33" s="24" t="s">
        <v>91</v>
      </c>
      <c r="J33" s="76">
        <v>39.58</v>
      </c>
      <c r="K33" s="75" t="s">
        <v>91</v>
      </c>
      <c r="L33" s="13">
        <v>46.09</v>
      </c>
      <c r="M33" s="24" t="s">
        <v>37</v>
      </c>
      <c r="N33" s="76">
        <v>36.04</v>
      </c>
      <c r="O33" s="75" t="s">
        <v>91</v>
      </c>
      <c r="P33" s="5">
        <v>50</v>
      </c>
      <c r="Q33" s="5" t="s">
        <v>91</v>
      </c>
      <c r="R33" s="74">
        <v>38.659999999999997</v>
      </c>
      <c r="S33" s="74" t="s">
        <v>91</v>
      </c>
      <c r="T33" s="5">
        <v>44.7</v>
      </c>
      <c r="U33" s="5" t="s">
        <v>91</v>
      </c>
      <c r="V33" s="5" t="s">
        <v>253</v>
      </c>
      <c r="W33" s="5"/>
      <c r="X33" s="5">
        <v>52.27</v>
      </c>
      <c r="Y33" s="5" t="s">
        <v>18</v>
      </c>
      <c r="Z33" s="5" t="s">
        <v>291</v>
      </c>
      <c r="AA33" s="5"/>
      <c r="AB33" s="5" t="s">
        <v>253</v>
      </c>
      <c r="AC33" s="6"/>
      <c r="AD33" s="5"/>
      <c r="AE33" s="6"/>
      <c r="AF33" s="5"/>
      <c r="AG33" s="6"/>
      <c r="AH33" s="5"/>
      <c r="AI33" s="6"/>
      <c r="AJ33" s="5"/>
      <c r="AK33" s="6"/>
      <c r="AL33" s="85"/>
      <c r="AM33" s="24"/>
      <c r="AN33" s="24"/>
      <c r="AO33" s="24"/>
      <c r="AP33" s="24"/>
      <c r="AQ33" s="24"/>
      <c r="AR33" s="24"/>
      <c r="AS33" s="24"/>
      <c r="AT33" s="24"/>
      <c r="AU33" s="24"/>
      <c r="AV33" s="24"/>
    </row>
    <row r="34" spans="1:48" s="8" customFormat="1">
      <c r="A34" s="2">
        <v>32</v>
      </c>
      <c r="B34" s="49" t="s">
        <v>243</v>
      </c>
      <c r="C34" s="49" t="s">
        <v>244</v>
      </c>
      <c r="D34" s="24" t="s">
        <v>245</v>
      </c>
      <c r="E34" s="9">
        <v>5</v>
      </c>
      <c r="F34" s="45">
        <f>SUM(H34:AM34)-(R34+V34+0)</f>
        <v>245.22000000000008</v>
      </c>
      <c r="G34" s="47">
        <f t="shared" si="0"/>
        <v>49.044000000000018</v>
      </c>
      <c r="H34" s="13">
        <v>46.61</v>
      </c>
      <c r="I34" s="24" t="s">
        <v>248</v>
      </c>
      <c r="J34" s="24"/>
      <c r="K34" s="24"/>
      <c r="L34" s="24">
        <v>49.22</v>
      </c>
      <c r="M34" s="24" t="s">
        <v>248</v>
      </c>
      <c r="N34" s="13" t="s">
        <v>253</v>
      </c>
      <c r="O34" s="24"/>
      <c r="P34" s="5"/>
      <c r="Q34" s="5"/>
      <c r="R34" s="74">
        <v>38.659999999999997</v>
      </c>
      <c r="S34" s="74" t="s">
        <v>87</v>
      </c>
      <c r="T34" s="5">
        <v>55.3</v>
      </c>
      <c r="U34" s="106" t="s">
        <v>87</v>
      </c>
      <c r="V34" s="74">
        <v>30.8</v>
      </c>
      <c r="W34" s="74" t="s">
        <v>87</v>
      </c>
      <c r="X34" s="5">
        <v>44.09</v>
      </c>
      <c r="Y34" s="106" t="s">
        <v>87</v>
      </c>
      <c r="Z34" s="5" t="s">
        <v>253</v>
      </c>
      <c r="AA34" s="5"/>
      <c r="AB34" s="5">
        <v>50</v>
      </c>
      <c r="AC34" s="6" t="s">
        <v>87</v>
      </c>
      <c r="AD34" s="5"/>
      <c r="AE34" s="6"/>
      <c r="AF34" s="5"/>
      <c r="AG34" s="6"/>
      <c r="AH34" s="5"/>
      <c r="AI34" s="6"/>
      <c r="AJ34" s="5"/>
      <c r="AK34" s="6"/>
      <c r="AL34" s="86"/>
      <c r="AM34" s="24"/>
      <c r="AN34" s="24"/>
      <c r="AO34" s="24"/>
      <c r="AP34" s="24"/>
      <c r="AQ34" s="24"/>
      <c r="AR34" s="24"/>
      <c r="AS34" s="24"/>
      <c r="AT34" s="24"/>
      <c r="AU34" s="24"/>
      <c r="AV34" s="24"/>
    </row>
    <row r="35" spans="1:48">
      <c r="A35" s="2">
        <v>33</v>
      </c>
      <c r="B35" s="61" t="s">
        <v>73</v>
      </c>
      <c r="C35" s="61" t="s">
        <v>74</v>
      </c>
      <c r="D35" s="79" t="s">
        <v>37</v>
      </c>
      <c r="E35" s="9">
        <v>5</v>
      </c>
      <c r="F35" s="45">
        <f>SUM(H35:AM35)-(0+0)</f>
        <v>243.73</v>
      </c>
      <c r="G35" s="47">
        <f t="shared" ref="G35:G66" si="2">F35/E35</f>
        <v>48.745999999999995</v>
      </c>
      <c r="H35" s="5">
        <v>56.77</v>
      </c>
      <c r="I35" s="5" t="s">
        <v>76</v>
      </c>
      <c r="J35" s="5">
        <v>46.88</v>
      </c>
      <c r="K35" s="5" t="s">
        <v>76</v>
      </c>
      <c r="L35" s="5">
        <v>46.09</v>
      </c>
      <c r="M35" s="5" t="s">
        <v>239</v>
      </c>
      <c r="N35" s="5" t="s">
        <v>253</v>
      </c>
      <c r="O35" s="5"/>
      <c r="P35" s="5">
        <v>47.73</v>
      </c>
      <c r="Q35" s="5" t="s">
        <v>48</v>
      </c>
      <c r="R35" s="5" t="s">
        <v>253</v>
      </c>
      <c r="S35" s="5"/>
      <c r="T35" s="5">
        <v>46.26</v>
      </c>
      <c r="U35" s="5" t="s">
        <v>289</v>
      </c>
      <c r="V35" s="5" t="s">
        <v>253</v>
      </c>
      <c r="W35" s="5"/>
      <c r="X35" s="5" t="s">
        <v>253</v>
      </c>
      <c r="Y35" s="5"/>
      <c r="Z35" s="5" t="s">
        <v>253</v>
      </c>
      <c r="AA35" s="5"/>
      <c r="AB35" s="5" t="s">
        <v>253</v>
      </c>
      <c r="AC35" s="6"/>
      <c r="AD35" s="5"/>
      <c r="AE35" s="6"/>
      <c r="AF35" s="5"/>
      <c r="AG35" s="6"/>
      <c r="AH35" s="5"/>
      <c r="AI35" s="6"/>
      <c r="AJ35" s="5"/>
      <c r="AK35" s="6"/>
      <c r="AL35" s="87"/>
      <c r="AM35" s="88"/>
      <c r="AN35" s="88"/>
      <c r="AO35" s="88"/>
      <c r="AP35" s="88"/>
      <c r="AQ35" s="88"/>
      <c r="AR35" s="88"/>
      <c r="AS35" s="88"/>
      <c r="AT35" s="88"/>
      <c r="AU35" s="88"/>
      <c r="AV35" s="88"/>
    </row>
    <row r="36" spans="1:48" s="8" customFormat="1">
      <c r="A36" s="2">
        <v>34</v>
      </c>
      <c r="B36" s="61" t="s">
        <v>105</v>
      </c>
      <c r="C36" s="61" t="s">
        <v>174</v>
      </c>
      <c r="D36" s="79" t="s">
        <v>173</v>
      </c>
      <c r="E36" s="9">
        <v>4</v>
      </c>
      <c r="F36" s="45">
        <f>SUM(H36:AM36)-(H36+0)</f>
        <v>238.99</v>
      </c>
      <c r="G36" s="47">
        <f t="shared" si="2"/>
        <v>59.747500000000002</v>
      </c>
      <c r="H36" s="74">
        <v>58.07</v>
      </c>
      <c r="I36" s="74" t="s">
        <v>172</v>
      </c>
      <c r="J36" s="5">
        <v>65.06</v>
      </c>
      <c r="K36" s="106" t="s">
        <v>172</v>
      </c>
      <c r="L36" s="5">
        <v>60.42</v>
      </c>
      <c r="M36" s="106" t="s">
        <v>172</v>
      </c>
      <c r="N36" s="5" t="s">
        <v>253</v>
      </c>
      <c r="O36" s="5"/>
      <c r="P36" s="5"/>
      <c r="Q36" s="5"/>
      <c r="R36" s="5">
        <v>59.72</v>
      </c>
      <c r="S36" s="106" t="s">
        <v>172</v>
      </c>
      <c r="T36" s="5">
        <v>53.79</v>
      </c>
      <c r="U36" s="5" t="s">
        <v>48</v>
      </c>
      <c r="V36" s="5" t="s">
        <v>253</v>
      </c>
      <c r="W36" s="5"/>
      <c r="X36" s="5" t="s">
        <v>253</v>
      </c>
      <c r="Y36" s="5"/>
      <c r="Z36" s="5" t="s">
        <v>253</v>
      </c>
      <c r="AA36" s="5"/>
      <c r="AB36" s="5" t="s">
        <v>253</v>
      </c>
      <c r="AC36" s="6"/>
      <c r="AD36" s="5"/>
      <c r="AE36" s="6"/>
      <c r="AF36" s="5"/>
      <c r="AG36" s="6"/>
      <c r="AH36" s="5"/>
      <c r="AI36" s="6"/>
      <c r="AJ36" s="5"/>
      <c r="AK36" s="6"/>
      <c r="AL36" s="85"/>
      <c r="AM36" s="24"/>
      <c r="AN36" s="24"/>
      <c r="AO36" s="24"/>
      <c r="AP36" s="24"/>
      <c r="AQ36" s="24"/>
      <c r="AR36" s="24"/>
      <c r="AS36" s="24"/>
      <c r="AT36" s="24"/>
      <c r="AU36" s="24"/>
      <c r="AV36" s="24"/>
    </row>
    <row r="37" spans="1:48" s="8" customFormat="1">
      <c r="A37" s="2">
        <v>35</v>
      </c>
      <c r="B37" s="58" t="s">
        <v>155</v>
      </c>
      <c r="C37" s="58" t="s">
        <v>156</v>
      </c>
      <c r="D37" s="2" t="s">
        <v>34</v>
      </c>
      <c r="E37" s="24">
        <v>4</v>
      </c>
      <c r="F37" s="45">
        <f>SUM(H37:AM37)-(0+0)</f>
        <v>236.20999999999998</v>
      </c>
      <c r="G37" s="47">
        <f t="shared" si="2"/>
        <v>59.052499999999995</v>
      </c>
      <c r="H37" s="5"/>
      <c r="I37" s="5"/>
      <c r="J37" s="5">
        <v>62.5</v>
      </c>
      <c r="K37" s="5" t="s">
        <v>44</v>
      </c>
      <c r="L37" s="5"/>
      <c r="M37" s="5"/>
      <c r="N37" s="5">
        <v>67.08</v>
      </c>
      <c r="O37" s="5" t="s">
        <v>30</v>
      </c>
      <c r="P37" s="5"/>
      <c r="Q37" s="5"/>
      <c r="R37" s="12" t="s">
        <v>253</v>
      </c>
      <c r="S37" s="12"/>
      <c r="T37" s="5">
        <v>56.82</v>
      </c>
      <c r="U37" s="5" t="s">
        <v>31</v>
      </c>
      <c r="V37" s="5" t="s">
        <v>253</v>
      </c>
      <c r="W37" s="5"/>
      <c r="X37" s="5" t="s">
        <v>291</v>
      </c>
      <c r="Y37" s="5"/>
      <c r="Z37" s="5">
        <v>49.81</v>
      </c>
      <c r="AA37" s="5" t="s">
        <v>32</v>
      </c>
      <c r="AB37" s="5" t="s">
        <v>253</v>
      </c>
      <c r="AC37" s="6"/>
      <c r="AD37" s="5"/>
      <c r="AE37" s="6"/>
      <c r="AF37" s="5"/>
      <c r="AG37" s="6"/>
      <c r="AH37" s="5"/>
      <c r="AI37" s="6"/>
      <c r="AJ37" s="5"/>
      <c r="AK37" s="6"/>
      <c r="AL37" s="85"/>
      <c r="AM37" s="24"/>
      <c r="AN37" s="24"/>
      <c r="AO37" s="24"/>
      <c r="AP37" s="24"/>
      <c r="AQ37" s="24"/>
      <c r="AR37" s="24"/>
      <c r="AS37" s="24"/>
      <c r="AT37" s="24"/>
      <c r="AU37" s="24"/>
      <c r="AV37" s="24"/>
    </row>
    <row r="38" spans="1:48" s="8" customFormat="1">
      <c r="A38" s="2">
        <v>36</v>
      </c>
      <c r="B38" s="49" t="s">
        <v>241</v>
      </c>
      <c r="C38" s="49" t="s">
        <v>240</v>
      </c>
      <c r="D38" s="24" t="s">
        <v>242</v>
      </c>
      <c r="E38" s="9">
        <v>4</v>
      </c>
      <c r="F38" s="45">
        <f>SUM(H38:AM38)-(H38+L38+J38+R38+X38)</f>
        <v>219.54000000000002</v>
      </c>
      <c r="G38" s="47">
        <f t="shared" si="2"/>
        <v>54.885000000000005</v>
      </c>
      <c r="H38" s="76">
        <v>47.66</v>
      </c>
      <c r="I38" s="75" t="s">
        <v>86</v>
      </c>
      <c r="J38" s="76">
        <v>40.630000000000003</v>
      </c>
      <c r="K38" s="75" t="s">
        <v>86</v>
      </c>
      <c r="L38" s="76">
        <v>40.06</v>
      </c>
      <c r="M38" s="75" t="s">
        <v>86</v>
      </c>
      <c r="N38" s="13">
        <v>52.73</v>
      </c>
      <c r="O38" s="24" t="s">
        <v>86</v>
      </c>
      <c r="P38" s="5"/>
      <c r="Q38" s="5"/>
      <c r="R38" s="74">
        <v>45.37</v>
      </c>
      <c r="S38" s="74" t="s">
        <v>86</v>
      </c>
      <c r="T38" s="5">
        <v>51.03</v>
      </c>
      <c r="U38" s="5" t="s">
        <v>86</v>
      </c>
      <c r="V38" s="5">
        <v>53.54</v>
      </c>
      <c r="W38" s="5" t="s">
        <v>86</v>
      </c>
      <c r="X38" s="74">
        <v>49.58</v>
      </c>
      <c r="Y38" s="74" t="s">
        <v>86</v>
      </c>
      <c r="Z38" s="5" t="s">
        <v>253</v>
      </c>
      <c r="AA38" s="5"/>
      <c r="AB38" s="5">
        <v>62.24</v>
      </c>
      <c r="AC38" s="6" t="s">
        <v>44</v>
      </c>
      <c r="AD38" s="5"/>
      <c r="AE38" s="6"/>
      <c r="AF38" s="5"/>
      <c r="AG38" s="6"/>
      <c r="AH38" s="5"/>
      <c r="AI38" s="6"/>
      <c r="AJ38" s="5"/>
      <c r="AK38" s="6"/>
      <c r="AL38" s="85"/>
      <c r="AM38" s="24"/>
      <c r="AN38" s="24"/>
      <c r="AO38" s="24"/>
      <c r="AP38" s="24"/>
      <c r="AQ38" s="24"/>
      <c r="AR38" s="24"/>
      <c r="AS38" s="24"/>
      <c r="AT38" s="24"/>
      <c r="AU38" s="24"/>
      <c r="AV38" s="24"/>
    </row>
    <row r="39" spans="1:48" s="8" customFormat="1">
      <c r="A39" s="2">
        <v>37</v>
      </c>
      <c r="B39" s="61" t="s">
        <v>80</v>
      </c>
      <c r="C39" s="61" t="s">
        <v>174</v>
      </c>
      <c r="D39" s="79" t="s">
        <v>180</v>
      </c>
      <c r="E39" s="9">
        <v>4</v>
      </c>
      <c r="F39" s="45">
        <f>SUM(H39:AM39)-(H39+N39+T39+Z39)</f>
        <v>214.9</v>
      </c>
      <c r="G39" s="47">
        <f t="shared" si="2"/>
        <v>53.725000000000001</v>
      </c>
      <c r="H39" s="74">
        <v>49.74</v>
      </c>
      <c r="I39" s="74" t="s">
        <v>181</v>
      </c>
      <c r="J39" s="12">
        <v>57.39</v>
      </c>
      <c r="K39" s="12" t="s">
        <v>181</v>
      </c>
      <c r="L39" s="4"/>
      <c r="M39" s="4"/>
      <c r="N39" s="74">
        <v>36.14</v>
      </c>
      <c r="O39" s="98" t="s">
        <v>181</v>
      </c>
      <c r="P39" s="13">
        <v>50.32</v>
      </c>
      <c r="Q39" s="24" t="s">
        <v>44</v>
      </c>
      <c r="R39" s="5">
        <v>53.8</v>
      </c>
      <c r="S39" s="24" t="s">
        <v>181</v>
      </c>
      <c r="T39" s="76">
        <v>46.97</v>
      </c>
      <c r="U39" s="75" t="s">
        <v>181</v>
      </c>
      <c r="V39" s="24" t="s">
        <v>253</v>
      </c>
      <c r="W39" s="24"/>
      <c r="X39" s="13" t="s">
        <v>253</v>
      </c>
      <c r="Y39" s="24"/>
      <c r="Z39" s="76">
        <v>50.19</v>
      </c>
      <c r="AA39" s="75" t="s">
        <v>181</v>
      </c>
      <c r="AB39" s="13">
        <v>53.39</v>
      </c>
      <c r="AC39" s="24" t="s">
        <v>181</v>
      </c>
      <c r="AD39" s="13"/>
      <c r="AE39" s="24"/>
      <c r="AF39" s="13"/>
      <c r="AG39" s="24"/>
      <c r="AH39" s="13"/>
      <c r="AI39" s="24"/>
      <c r="AJ39" s="13"/>
      <c r="AK39" s="24"/>
      <c r="AL39" s="85"/>
      <c r="AM39" s="24"/>
      <c r="AN39" s="24"/>
      <c r="AO39" s="24"/>
      <c r="AP39" s="24"/>
      <c r="AQ39" s="24"/>
      <c r="AR39" s="24"/>
      <c r="AS39" s="24"/>
      <c r="AT39" s="24"/>
      <c r="AU39" s="24"/>
      <c r="AV39" s="24"/>
    </row>
    <row r="40" spans="1:48" s="8" customFormat="1">
      <c r="A40" s="2">
        <v>38</v>
      </c>
      <c r="B40" s="61" t="s">
        <v>126</v>
      </c>
      <c r="C40" s="61" t="s">
        <v>127</v>
      </c>
      <c r="D40" s="79" t="s">
        <v>118</v>
      </c>
      <c r="E40" s="24">
        <v>5</v>
      </c>
      <c r="F40" s="45">
        <f>SUM(H40:AM40)-(0+0)</f>
        <v>205.85</v>
      </c>
      <c r="G40" s="47">
        <f t="shared" si="2"/>
        <v>41.17</v>
      </c>
      <c r="H40" s="5"/>
      <c r="I40" s="5"/>
      <c r="J40" s="5"/>
      <c r="K40" s="5"/>
      <c r="L40" s="5"/>
      <c r="M40" s="5"/>
      <c r="N40" s="5"/>
      <c r="O40" s="5"/>
      <c r="P40" s="5">
        <v>45.13</v>
      </c>
      <c r="Q40" s="5" t="s">
        <v>116</v>
      </c>
      <c r="R40" s="5">
        <v>46.97</v>
      </c>
      <c r="S40" s="5" t="s">
        <v>116</v>
      </c>
      <c r="T40" s="5">
        <v>31.25</v>
      </c>
      <c r="U40" s="5" t="s">
        <v>116</v>
      </c>
      <c r="V40" s="5">
        <v>46.25</v>
      </c>
      <c r="W40" s="5" t="s">
        <v>116</v>
      </c>
      <c r="X40" s="5">
        <v>36.25</v>
      </c>
      <c r="Y40" s="5" t="s">
        <v>117</v>
      </c>
      <c r="Z40" s="5" t="s">
        <v>253</v>
      </c>
      <c r="AA40" s="5"/>
      <c r="AB40" s="5" t="s">
        <v>253</v>
      </c>
      <c r="AC40" s="6"/>
      <c r="AD40" s="5"/>
      <c r="AE40" s="6"/>
      <c r="AF40" s="5"/>
      <c r="AG40" s="6"/>
      <c r="AH40" s="5"/>
      <c r="AI40" s="6"/>
      <c r="AJ40" s="5"/>
      <c r="AK40" s="6"/>
      <c r="AL40" s="85"/>
      <c r="AM40" s="24"/>
      <c r="AN40" s="24"/>
      <c r="AO40" s="24"/>
      <c r="AP40" s="24"/>
      <c r="AQ40" s="24"/>
      <c r="AR40" s="24"/>
      <c r="AS40" s="24"/>
      <c r="AT40" s="24"/>
      <c r="AU40" s="24"/>
      <c r="AV40" s="24"/>
    </row>
    <row r="41" spans="1:48" s="8" customFormat="1">
      <c r="A41" s="2">
        <v>39</v>
      </c>
      <c r="B41" s="61" t="s">
        <v>129</v>
      </c>
      <c r="C41" s="61" t="s">
        <v>130</v>
      </c>
      <c r="D41" s="79" t="s">
        <v>38</v>
      </c>
      <c r="E41" s="9">
        <v>4</v>
      </c>
      <c r="F41" s="45">
        <f>SUM(H41:AM41)-(0+0)</f>
        <v>188.64999999999998</v>
      </c>
      <c r="G41" s="47">
        <f t="shared" si="2"/>
        <v>47.162499999999994</v>
      </c>
      <c r="H41" s="24"/>
      <c r="I41" s="24"/>
      <c r="J41" s="24"/>
      <c r="K41" s="24"/>
      <c r="L41" s="24"/>
      <c r="M41" s="24"/>
      <c r="N41" s="13">
        <v>49.38</v>
      </c>
      <c r="O41" s="24" t="s">
        <v>33</v>
      </c>
      <c r="P41" s="5">
        <v>42.56</v>
      </c>
      <c r="Q41" s="5" t="s">
        <v>33</v>
      </c>
      <c r="R41" s="5">
        <v>57.32</v>
      </c>
      <c r="S41" s="5" t="s">
        <v>30</v>
      </c>
      <c r="T41" s="5" t="s">
        <v>253</v>
      </c>
      <c r="U41" s="5"/>
      <c r="V41" s="5" t="s">
        <v>253</v>
      </c>
      <c r="W41" s="5"/>
      <c r="X41" s="5" t="s">
        <v>253</v>
      </c>
      <c r="Y41" s="5"/>
      <c r="Z41" s="5">
        <v>39.39</v>
      </c>
      <c r="AA41" s="5" t="s">
        <v>33</v>
      </c>
      <c r="AB41" s="5" t="s">
        <v>253</v>
      </c>
      <c r="AC41" s="6"/>
      <c r="AD41" s="5"/>
      <c r="AE41" s="6"/>
      <c r="AF41" s="5"/>
      <c r="AG41" s="6"/>
      <c r="AH41" s="5"/>
      <c r="AI41" s="6"/>
      <c r="AJ41" s="5"/>
      <c r="AK41" s="6"/>
      <c r="AL41" s="85"/>
      <c r="AM41" s="24"/>
      <c r="AN41" s="24"/>
      <c r="AO41" s="24"/>
      <c r="AP41" s="24"/>
      <c r="AQ41" s="24"/>
      <c r="AR41" s="24"/>
      <c r="AS41" s="24"/>
      <c r="AT41" s="24"/>
      <c r="AU41" s="24"/>
      <c r="AV41" s="24"/>
    </row>
    <row r="42" spans="1:48" s="8" customFormat="1">
      <c r="A42" s="2">
        <v>40</v>
      </c>
      <c r="B42" s="61" t="s">
        <v>167</v>
      </c>
      <c r="C42" s="61" t="s">
        <v>168</v>
      </c>
      <c r="D42" s="79" t="s">
        <v>136</v>
      </c>
      <c r="E42" s="9">
        <v>3</v>
      </c>
      <c r="F42" s="45">
        <f>SUM(H42:AM42)-(V42+0)</f>
        <v>173.72</v>
      </c>
      <c r="G42" s="47">
        <f t="shared" si="2"/>
        <v>57.906666666666666</v>
      </c>
      <c r="H42" s="5"/>
      <c r="I42" s="5"/>
      <c r="J42" s="5"/>
      <c r="K42" s="5"/>
      <c r="L42" s="5"/>
      <c r="M42" s="5"/>
      <c r="N42" s="5"/>
      <c r="O42" s="5"/>
      <c r="P42" s="12"/>
      <c r="Q42" s="12"/>
      <c r="R42" s="12">
        <v>52.02</v>
      </c>
      <c r="S42" s="12" t="s">
        <v>45</v>
      </c>
      <c r="T42" s="12">
        <v>71.489999999999995</v>
      </c>
      <c r="U42" s="12" t="s">
        <v>45</v>
      </c>
      <c r="V42" s="74">
        <v>48.75</v>
      </c>
      <c r="W42" s="74" t="s">
        <v>45</v>
      </c>
      <c r="X42" s="12">
        <v>50.21</v>
      </c>
      <c r="Y42" s="12" t="s">
        <v>45</v>
      </c>
      <c r="Z42" s="12" t="s">
        <v>253</v>
      </c>
      <c r="AA42" s="12"/>
      <c r="AB42" s="12" t="s">
        <v>253</v>
      </c>
      <c r="AC42" s="18"/>
      <c r="AD42" s="18"/>
      <c r="AE42" s="18"/>
      <c r="AF42" s="12"/>
      <c r="AG42" s="18"/>
      <c r="AH42" s="12"/>
      <c r="AI42" s="18"/>
      <c r="AJ42" s="12"/>
      <c r="AK42" s="4"/>
      <c r="AL42" s="86"/>
      <c r="AM42" s="24"/>
      <c r="AN42" s="24"/>
      <c r="AO42" s="24"/>
      <c r="AP42" s="24"/>
      <c r="AQ42" s="24"/>
      <c r="AR42" s="24"/>
      <c r="AS42" s="24"/>
      <c r="AT42" s="24"/>
      <c r="AU42" s="24"/>
      <c r="AV42" s="24"/>
    </row>
    <row r="43" spans="1:48" s="8" customFormat="1">
      <c r="A43" s="2">
        <v>41</v>
      </c>
      <c r="B43" s="58" t="s">
        <v>252</v>
      </c>
      <c r="C43" s="58" t="s">
        <v>191</v>
      </c>
      <c r="D43" s="2" t="s">
        <v>251</v>
      </c>
      <c r="E43" s="24">
        <v>3</v>
      </c>
      <c r="F43" s="45">
        <f>SUM(H43:AM43)-(0+0)</f>
        <v>170.56</v>
      </c>
      <c r="G43" s="47">
        <f t="shared" si="2"/>
        <v>56.853333333333332</v>
      </c>
      <c r="H43" s="5"/>
      <c r="I43" s="5"/>
      <c r="J43" s="16"/>
      <c r="K43" s="16"/>
      <c r="L43" s="5">
        <v>66.48</v>
      </c>
      <c r="M43" s="5" t="s">
        <v>82</v>
      </c>
      <c r="N43" s="5" t="s">
        <v>253</v>
      </c>
      <c r="O43" s="5"/>
      <c r="P43" s="5"/>
      <c r="Q43" s="5"/>
      <c r="R43" s="5" t="s">
        <v>253</v>
      </c>
      <c r="S43" s="5"/>
      <c r="T43" s="5" t="s">
        <v>253</v>
      </c>
      <c r="U43" s="5"/>
      <c r="V43" s="5" t="s">
        <v>253</v>
      </c>
      <c r="W43" s="5"/>
      <c r="X43" s="5">
        <v>59.38</v>
      </c>
      <c r="Y43" s="5" t="s">
        <v>82</v>
      </c>
      <c r="Z43" s="5">
        <v>44.7</v>
      </c>
      <c r="AA43" s="5" t="s">
        <v>82</v>
      </c>
      <c r="AB43" s="5" t="s">
        <v>253</v>
      </c>
      <c r="AC43" s="6"/>
      <c r="AD43" s="5"/>
      <c r="AE43" s="6"/>
      <c r="AF43" s="5"/>
      <c r="AG43" s="6"/>
      <c r="AH43" s="13"/>
      <c r="AI43" s="24"/>
      <c r="AJ43" s="5"/>
      <c r="AK43" s="6"/>
      <c r="AL43" s="85"/>
      <c r="AM43" s="24"/>
      <c r="AN43" s="24"/>
      <c r="AO43" s="24"/>
      <c r="AP43" s="24"/>
      <c r="AQ43" s="24"/>
      <c r="AR43" s="24"/>
      <c r="AS43" s="24"/>
      <c r="AT43" s="24"/>
      <c r="AU43" s="24"/>
      <c r="AV43" s="24"/>
    </row>
    <row r="44" spans="1:48" s="8" customFormat="1">
      <c r="A44" s="2">
        <v>42</v>
      </c>
      <c r="B44" s="61" t="s">
        <v>182</v>
      </c>
      <c r="C44" s="61" t="s">
        <v>261</v>
      </c>
      <c r="D44" s="79" t="s">
        <v>263</v>
      </c>
      <c r="E44" s="24">
        <v>3</v>
      </c>
      <c r="F44" s="45">
        <f>SUM(H44:AM44)-(0+0)</f>
        <v>168.55</v>
      </c>
      <c r="G44" s="47">
        <f t="shared" si="2"/>
        <v>56.183333333333337</v>
      </c>
      <c r="H44" s="5"/>
      <c r="I44" s="5"/>
      <c r="J44" s="5"/>
      <c r="K44" s="5"/>
      <c r="L44" s="5"/>
      <c r="M44" s="5"/>
      <c r="N44" s="5">
        <v>50.21</v>
      </c>
      <c r="O44" s="5" t="s">
        <v>262</v>
      </c>
      <c r="P44" s="5">
        <v>63.96</v>
      </c>
      <c r="Q44" s="5" t="s">
        <v>12</v>
      </c>
      <c r="R44" s="5" t="s">
        <v>253</v>
      </c>
      <c r="S44" s="5"/>
      <c r="T44" s="5" t="s">
        <v>253</v>
      </c>
      <c r="U44" s="5"/>
      <c r="V44" s="5" t="s">
        <v>253</v>
      </c>
      <c r="W44" s="5"/>
      <c r="X44" s="5">
        <v>54.38</v>
      </c>
      <c r="Y44" s="5" t="s">
        <v>262</v>
      </c>
      <c r="Z44" s="5" t="s">
        <v>253</v>
      </c>
      <c r="AA44" s="5"/>
      <c r="AB44" s="5" t="s">
        <v>253</v>
      </c>
      <c r="AC44" s="6"/>
      <c r="AD44" s="5"/>
      <c r="AE44" s="6"/>
      <c r="AF44" s="5"/>
      <c r="AG44" s="6"/>
      <c r="AH44" s="5"/>
      <c r="AI44" s="6"/>
      <c r="AJ44" s="5"/>
      <c r="AK44" s="6"/>
      <c r="AL44" s="85"/>
      <c r="AM44" s="24"/>
      <c r="AN44" s="24"/>
      <c r="AO44" s="24"/>
      <c r="AP44" s="24"/>
      <c r="AQ44" s="24"/>
      <c r="AR44" s="24"/>
      <c r="AS44" s="24"/>
      <c r="AT44" s="24"/>
      <c r="AU44" s="24"/>
      <c r="AV44" s="24"/>
    </row>
    <row r="45" spans="1:48" s="8" customFormat="1">
      <c r="A45" s="2">
        <v>43</v>
      </c>
      <c r="B45" s="61" t="s">
        <v>140</v>
      </c>
      <c r="C45" s="61" t="s">
        <v>161</v>
      </c>
      <c r="D45" s="79" t="s">
        <v>83</v>
      </c>
      <c r="E45" s="24">
        <v>4</v>
      </c>
      <c r="F45" s="45">
        <f>SUM(H45:AM45)-(0+0)</f>
        <v>166.93</v>
      </c>
      <c r="G45" s="47">
        <f t="shared" si="2"/>
        <v>41.732500000000002</v>
      </c>
      <c r="H45" s="12">
        <v>48.96</v>
      </c>
      <c r="I45" s="12" t="s">
        <v>48</v>
      </c>
      <c r="J45" s="5">
        <v>55.47</v>
      </c>
      <c r="K45" s="5" t="s">
        <v>48</v>
      </c>
      <c r="L45" s="5"/>
      <c r="M45" s="5"/>
      <c r="N45" s="5">
        <v>62.5</v>
      </c>
      <c r="O45" s="5" t="s">
        <v>43</v>
      </c>
      <c r="P45" s="5"/>
      <c r="Q45" s="5"/>
      <c r="R45" s="5" t="s">
        <v>253</v>
      </c>
      <c r="S45" s="5"/>
      <c r="T45" s="5" t="s">
        <v>253</v>
      </c>
      <c r="U45" s="5"/>
      <c r="V45" s="5" t="s">
        <v>253</v>
      </c>
      <c r="W45" s="5"/>
      <c r="X45" s="5" t="s">
        <v>253</v>
      </c>
      <c r="Y45" s="5"/>
      <c r="Z45" s="5" t="s">
        <v>253</v>
      </c>
      <c r="AA45" s="5"/>
      <c r="AB45" s="5" t="s">
        <v>253</v>
      </c>
      <c r="AC45" s="6"/>
      <c r="AD45" s="5"/>
      <c r="AE45" s="6"/>
      <c r="AF45" s="5"/>
      <c r="AG45" s="6"/>
      <c r="AH45" s="5"/>
      <c r="AI45" s="6"/>
      <c r="AJ45" s="5"/>
      <c r="AK45" s="6"/>
      <c r="AL45" s="85"/>
      <c r="AM45" s="24"/>
      <c r="AN45" s="24"/>
      <c r="AO45" s="24"/>
      <c r="AP45" s="24"/>
      <c r="AQ45" s="24"/>
      <c r="AR45" s="24"/>
      <c r="AS45" s="24"/>
      <c r="AT45" s="24"/>
      <c r="AU45" s="24"/>
      <c r="AV45" s="24"/>
    </row>
    <row r="46" spans="1:48" s="8" customFormat="1">
      <c r="A46" s="2">
        <v>44</v>
      </c>
      <c r="B46" s="62" t="s">
        <v>142</v>
      </c>
      <c r="C46" s="61" t="s">
        <v>143</v>
      </c>
      <c r="D46" s="79" t="s">
        <v>123</v>
      </c>
      <c r="E46" s="9">
        <v>3</v>
      </c>
      <c r="F46" s="45">
        <f>SUM(H46:AM46)-(0+0)</f>
        <v>166.01000000000002</v>
      </c>
      <c r="G46" s="47">
        <f t="shared" si="2"/>
        <v>55.336666666666673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>
        <v>44.7</v>
      </c>
      <c r="S46" s="5" t="s">
        <v>18</v>
      </c>
      <c r="T46" s="9">
        <v>62.6</v>
      </c>
      <c r="U46" s="5" t="s">
        <v>18</v>
      </c>
      <c r="V46" s="5" t="s">
        <v>253</v>
      </c>
      <c r="W46" s="5"/>
      <c r="X46" s="5" t="s">
        <v>253</v>
      </c>
      <c r="Y46" s="5"/>
      <c r="Z46" s="5">
        <v>58.71</v>
      </c>
      <c r="AA46" s="5" t="s">
        <v>308</v>
      </c>
      <c r="AB46" s="5" t="s">
        <v>253</v>
      </c>
      <c r="AC46" s="6"/>
      <c r="AD46" s="5"/>
      <c r="AE46" s="6"/>
      <c r="AF46" s="5"/>
      <c r="AG46" s="6"/>
      <c r="AH46" s="5"/>
      <c r="AI46" s="6"/>
      <c r="AJ46" s="5"/>
      <c r="AK46" s="6"/>
      <c r="AL46" s="85"/>
      <c r="AM46" s="24"/>
      <c r="AN46" s="24"/>
      <c r="AO46" s="24"/>
      <c r="AP46" s="24"/>
      <c r="AQ46" s="24"/>
      <c r="AR46" s="24"/>
      <c r="AS46" s="24"/>
      <c r="AT46" s="24"/>
      <c r="AU46" s="24"/>
      <c r="AV46" s="24"/>
    </row>
    <row r="47" spans="1:48" s="8" customFormat="1">
      <c r="A47" s="2">
        <v>45</v>
      </c>
      <c r="B47" s="61" t="s">
        <v>96</v>
      </c>
      <c r="C47" s="61" t="s">
        <v>97</v>
      </c>
      <c r="D47" s="79" t="s">
        <v>71</v>
      </c>
      <c r="E47" s="9">
        <v>4</v>
      </c>
      <c r="F47" s="45">
        <f>SUM(H47:AM47)-(0+0)</f>
        <v>165.64000000000001</v>
      </c>
      <c r="G47" s="47">
        <f t="shared" si="2"/>
        <v>41.410000000000004</v>
      </c>
      <c r="H47" s="12">
        <v>30.47</v>
      </c>
      <c r="I47" s="12" t="s">
        <v>65</v>
      </c>
      <c r="J47" s="5"/>
      <c r="K47" s="5"/>
      <c r="L47" s="5"/>
      <c r="M47" s="5"/>
      <c r="N47" s="5" t="s">
        <v>253</v>
      </c>
      <c r="O47" s="5"/>
      <c r="P47" s="5"/>
      <c r="Q47" s="5"/>
      <c r="R47" s="5" t="s">
        <v>253</v>
      </c>
      <c r="S47" s="5"/>
      <c r="T47" s="5" t="s">
        <v>253</v>
      </c>
      <c r="U47" s="5"/>
      <c r="V47" s="5">
        <v>44.38</v>
      </c>
      <c r="W47" s="5" t="s">
        <v>303</v>
      </c>
      <c r="X47" s="5">
        <v>44.77</v>
      </c>
      <c r="Y47" s="5" t="s">
        <v>303</v>
      </c>
      <c r="Z47" s="5">
        <v>46.02</v>
      </c>
      <c r="AA47" s="5" t="s">
        <v>303</v>
      </c>
      <c r="AB47" s="5" t="s">
        <v>253</v>
      </c>
      <c r="AC47" s="6"/>
      <c r="AD47" s="5"/>
      <c r="AE47" s="6"/>
      <c r="AF47" s="5"/>
      <c r="AG47" s="6"/>
      <c r="AH47" s="5"/>
      <c r="AI47" s="6"/>
      <c r="AJ47" s="5"/>
      <c r="AK47" s="6"/>
      <c r="AL47" s="85"/>
      <c r="AM47" s="24"/>
      <c r="AN47" s="24"/>
      <c r="AO47" s="24"/>
      <c r="AP47" s="24"/>
      <c r="AQ47" s="24"/>
      <c r="AR47" s="24"/>
      <c r="AS47" s="24"/>
      <c r="AT47" s="24"/>
      <c r="AU47" s="24"/>
      <c r="AV47" s="24"/>
    </row>
    <row r="48" spans="1:48" s="8" customFormat="1">
      <c r="A48" s="2">
        <v>46</v>
      </c>
      <c r="B48" s="61" t="s">
        <v>182</v>
      </c>
      <c r="C48" s="61" t="s">
        <v>183</v>
      </c>
      <c r="D48" s="79" t="s">
        <v>181</v>
      </c>
      <c r="E48" s="9">
        <v>3</v>
      </c>
      <c r="F48" s="45">
        <f>SUM(H48:AM48)-(H48+N48+T48+Z48)</f>
        <v>164.56999999999996</v>
      </c>
      <c r="G48" s="47">
        <f t="shared" si="2"/>
        <v>54.856666666666655</v>
      </c>
      <c r="H48" s="74">
        <v>49.74</v>
      </c>
      <c r="I48" s="74" t="s">
        <v>180</v>
      </c>
      <c r="J48" s="5">
        <v>57.39</v>
      </c>
      <c r="K48" s="5" t="s">
        <v>180</v>
      </c>
      <c r="L48" s="5"/>
      <c r="M48" s="5"/>
      <c r="N48" s="74">
        <v>36.14</v>
      </c>
      <c r="O48" s="74" t="s">
        <v>180</v>
      </c>
      <c r="P48" s="5"/>
      <c r="Q48" s="5"/>
      <c r="R48" s="5">
        <v>53.79</v>
      </c>
      <c r="S48" s="5" t="s">
        <v>180</v>
      </c>
      <c r="T48" s="74">
        <v>46.97</v>
      </c>
      <c r="U48" s="74" t="s">
        <v>180</v>
      </c>
      <c r="V48" s="5" t="s">
        <v>253</v>
      </c>
      <c r="W48" s="5"/>
      <c r="X48" s="5" t="s">
        <v>253</v>
      </c>
      <c r="Y48" s="5"/>
      <c r="Z48" s="74">
        <v>50.19</v>
      </c>
      <c r="AA48" s="74" t="s">
        <v>180</v>
      </c>
      <c r="AB48" s="5">
        <v>53.39</v>
      </c>
      <c r="AC48" s="6" t="s">
        <v>180</v>
      </c>
      <c r="AD48" s="5"/>
      <c r="AE48" s="6"/>
      <c r="AF48" s="5"/>
      <c r="AG48" s="6"/>
      <c r="AH48" s="5"/>
      <c r="AI48" s="6"/>
      <c r="AJ48" s="5"/>
      <c r="AK48" s="6"/>
      <c r="AL48" s="85"/>
      <c r="AM48" s="24"/>
      <c r="AN48" s="24"/>
      <c r="AO48" s="24"/>
      <c r="AP48" s="24"/>
      <c r="AQ48" s="24"/>
      <c r="AR48" s="24"/>
      <c r="AS48" s="24"/>
      <c r="AT48" s="24"/>
      <c r="AU48" s="24"/>
      <c r="AV48" s="24"/>
    </row>
    <row r="49" spans="1:48" s="8" customFormat="1">
      <c r="A49" s="2">
        <v>47</v>
      </c>
      <c r="B49" s="61" t="s">
        <v>46</v>
      </c>
      <c r="C49" s="61" t="s">
        <v>177</v>
      </c>
      <c r="D49" s="79" t="s">
        <v>178</v>
      </c>
      <c r="E49" s="9">
        <v>3</v>
      </c>
      <c r="F49" s="45">
        <f>SUM(H49:AM49)-(AB49+0)</f>
        <v>158.92000000000002</v>
      </c>
      <c r="G49" s="47">
        <f t="shared" si="2"/>
        <v>52.973333333333336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>
        <v>44.79</v>
      </c>
      <c r="W49" s="5" t="s">
        <v>179</v>
      </c>
      <c r="X49" s="5">
        <v>56.36</v>
      </c>
      <c r="Y49" s="5" t="s">
        <v>179</v>
      </c>
      <c r="Z49" s="5">
        <v>57.77</v>
      </c>
      <c r="AA49" s="5" t="s">
        <v>179</v>
      </c>
      <c r="AB49" s="74">
        <v>42.19</v>
      </c>
      <c r="AC49" s="124" t="s">
        <v>179</v>
      </c>
      <c r="AD49" s="5"/>
      <c r="AE49" s="10"/>
      <c r="AF49" s="5"/>
      <c r="AG49" s="10"/>
      <c r="AH49" s="5"/>
      <c r="AI49" s="10"/>
      <c r="AJ49" s="5"/>
      <c r="AK49" s="6"/>
      <c r="AL49" s="85"/>
      <c r="AM49" s="24"/>
      <c r="AN49" s="24"/>
      <c r="AO49" s="24"/>
      <c r="AP49" s="24"/>
      <c r="AQ49" s="24"/>
      <c r="AR49" s="24"/>
      <c r="AS49" s="24"/>
      <c r="AT49" s="24"/>
      <c r="AU49" s="24"/>
      <c r="AV49" s="24"/>
    </row>
    <row r="50" spans="1:48" s="8" customFormat="1">
      <c r="A50" s="2">
        <v>48</v>
      </c>
      <c r="B50" s="61" t="s">
        <v>46</v>
      </c>
      <c r="C50" s="61" t="s">
        <v>99</v>
      </c>
      <c r="D50" s="79" t="s">
        <v>179</v>
      </c>
      <c r="E50" s="24">
        <v>3</v>
      </c>
      <c r="F50" s="45">
        <f>SUM(H50:AM50)-(AB50+0)</f>
        <v>158.92000000000002</v>
      </c>
      <c r="G50" s="47">
        <f t="shared" si="2"/>
        <v>52.973333333333336</v>
      </c>
      <c r="H50" s="5"/>
      <c r="I50" s="5"/>
      <c r="J50" s="5"/>
      <c r="K50" s="5"/>
      <c r="L50" s="5"/>
      <c r="M50" s="5"/>
      <c r="N50" s="5"/>
      <c r="O50" s="5"/>
      <c r="P50" s="4"/>
      <c r="Q50" s="4"/>
      <c r="R50" s="12"/>
      <c r="S50" s="4"/>
      <c r="T50" s="4"/>
      <c r="U50" s="4"/>
      <c r="V50" s="12">
        <v>44.79</v>
      </c>
      <c r="W50" s="4" t="s">
        <v>178</v>
      </c>
      <c r="X50" s="12">
        <v>56.36</v>
      </c>
      <c r="Y50" s="4" t="s">
        <v>178</v>
      </c>
      <c r="Z50" s="12">
        <v>57.77</v>
      </c>
      <c r="AA50" s="4" t="s">
        <v>178</v>
      </c>
      <c r="AB50" s="74">
        <v>42.19</v>
      </c>
      <c r="AC50" s="98" t="s">
        <v>178</v>
      </c>
      <c r="AD50" s="4"/>
      <c r="AE50" s="4"/>
      <c r="AF50" s="12"/>
      <c r="AG50" s="4"/>
      <c r="AH50" s="12"/>
      <c r="AI50" s="4"/>
      <c r="AJ50" s="12"/>
      <c r="AK50" s="4"/>
      <c r="AL50" s="85"/>
      <c r="AM50" s="24"/>
      <c r="AN50" s="24"/>
      <c r="AO50" s="24"/>
      <c r="AP50" s="24"/>
      <c r="AQ50" s="24"/>
      <c r="AR50" s="24"/>
      <c r="AS50" s="24"/>
      <c r="AT50" s="24"/>
      <c r="AU50" s="24"/>
      <c r="AV50" s="24"/>
    </row>
    <row r="51" spans="1:48" s="8" customFormat="1">
      <c r="A51" s="2">
        <v>49</v>
      </c>
      <c r="B51" s="61" t="s">
        <v>162</v>
      </c>
      <c r="C51" s="61" t="s">
        <v>163</v>
      </c>
      <c r="D51" s="79" t="s">
        <v>86</v>
      </c>
      <c r="E51" s="9">
        <v>3</v>
      </c>
      <c r="F51" s="45">
        <f>SUM(H51:AM51)-(H51+L51+J51+R51+X51)</f>
        <v>157.30000000000001</v>
      </c>
      <c r="G51" s="47">
        <f t="shared" si="2"/>
        <v>52.433333333333337</v>
      </c>
      <c r="H51" s="74">
        <v>47.66</v>
      </c>
      <c r="I51" s="74" t="s">
        <v>242</v>
      </c>
      <c r="J51" s="74">
        <v>40.630000000000003</v>
      </c>
      <c r="K51" s="74" t="s">
        <v>242</v>
      </c>
      <c r="L51" s="74">
        <v>40.06</v>
      </c>
      <c r="M51" s="74" t="s">
        <v>242</v>
      </c>
      <c r="N51" s="5">
        <v>52.73</v>
      </c>
      <c r="O51" s="5" t="s">
        <v>242</v>
      </c>
      <c r="P51" s="5"/>
      <c r="Q51" s="5"/>
      <c r="R51" s="74">
        <v>45.37</v>
      </c>
      <c r="S51" s="74" t="s">
        <v>242</v>
      </c>
      <c r="T51" s="5">
        <v>51.03</v>
      </c>
      <c r="U51" s="5" t="s">
        <v>242</v>
      </c>
      <c r="V51" s="5">
        <v>53.54</v>
      </c>
      <c r="W51" s="5" t="s">
        <v>242</v>
      </c>
      <c r="X51" s="74">
        <v>49.58</v>
      </c>
      <c r="Y51" s="74" t="s">
        <v>242</v>
      </c>
      <c r="Z51" s="5" t="s">
        <v>253</v>
      </c>
      <c r="AA51" s="5"/>
      <c r="AB51" s="5" t="s">
        <v>253</v>
      </c>
      <c r="AC51" s="6"/>
      <c r="AD51" s="5"/>
      <c r="AE51" s="6"/>
      <c r="AF51" s="5"/>
      <c r="AG51" s="6"/>
      <c r="AH51" s="5"/>
      <c r="AI51" s="6"/>
      <c r="AJ51" s="5"/>
      <c r="AK51" s="6"/>
      <c r="AL51" s="85"/>
      <c r="AM51" s="24"/>
      <c r="AN51" s="24"/>
      <c r="AO51" s="24"/>
      <c r="AP51" s="24"/>
      <c r="AQ51" s="24"/>
      <c r="AR51" s="24"/>
      <c r="AS51" s="24"/>
      <c r="AT51" s="24"/>
      <c r="AU51" s="24"/>
      <c r="AV51" s="24"/>
    </row>
    <row r="52" spans="1:48" s="8" customFormat="1">
      <c r="A52" s="2">
        <v>50</v>
      </c>
      <c r="B52" s="61" t="s">
        <v>185</v>
      </c>
      <c r="C52" s="61" t="s">
        <v>97</v>
      </c>
      <c r="D52" s="79" t="s">
        <v>186</v>
      </c>
      <c r="E52" s="24">
        <v>3</v>
      </c>
      <c r="F52" s="45">
        <f>SUM(H52:AM52)-(J52+L52+N52+V52+X56+Z52+AB52)</f>
        <v>155.10000000000002</v>
      </c>
      <c r="G52" s="47">
        <f t="shared" si="2"/>
        <v>51.70000000000001</v>
      </c>
      <c r="H52" s="5"/>
      <c r="I52" s="5"/>
      <c r="J52" s="74">
        <v>46.09</v>
      </c>
      <c r="K52" s="74" t="s">
        <v>187</v>
      </c>
      <c r="L52" s="74">
        <v>42.19</v>
      </c>
      <c r="M52" s="74" t="s">
        <v>187</v>
      </c>
      <c r="N52" s="74">
        <v>43.18</v>
      </c>
      <c r="O52" s="74" t="s">
        <v>187</v>
      </c>
      <c r="P52" s="12">
        <v>52.98</v>
      </c>
      <c r="Q52" s="4" t="s">
        <v>187</v>
      </c>
      <c r="R52" s="12">
        <v>54.8</v>
      </c>
      <c r="S52" s="4" t="s">
        <v>187</v>
      </c>
      <c r="T52" s="12">
        <v>46.28</v>
      </c>
      <c r="U52" s="4" t="s">
        <v>187</v>
      </c>
      <c r="V52" s="74">
        <v>46.04</v>
      </c>
      <c r="W52" s="98" t="s">
        <v>87</v>
      </c>
      <c r="X52" s="74">
        <v>42.92</v>
      </c>
      <c r="Y52" s="98" t="s">
        <v>187</v>
      </c>
      <c r="Z52" s="74">
        <v>44.13</v>
      </c>
      <c r="AA52" s="98" t="s">
        <v>187</v>
      </c>
      <c r="AB52" s="74">
        <v>45.57</v>
      </c>
      <c r="AC52" s="98" t="s">
        <v>187</v>
      </c>
      <c r="AD52" s="4"/>
      <c r="AE52" s="4"/>
      <c r="AF52" s="12"/>
      <c r="AG52" s="4"/>
      <c r="AH52" s="12"/>
      <c r="AI52" s="4"/>
      <c r="AJ52" s="12"/>
      <c r="AK52" s="4"/>
      <c r="AL52" s="85"/>
      <c r="AM52" s="24"/>
      <c r="AN52" s="24"/>
      <c r="AO52" s="24"/>
      <c r="AP52" s="24"/>
      <c r="AQ52" s="24"/>
      <c r="AR52" s="24"/>
      <c r="AS52" s="24"/>
      <c r="AT52" s="24"/>
      <c r="AU52" s="24"/>
      <c r="AV52" s="24"/>
    </row>
    <row r="53" spans="1:48" s="8" customFormat="1">
      <c r="A53" s="2">
        <v>51</v>
      </c>
      <c r="B53" s="61" t="s">
        <v>185</v>
      </c>
      <c r="C53" s="61" t="s">
        <v>188</v>
      </c>
      <c r="D53" s="79" t="s">
        <v>187</v>
      </c>
      <c r="E53" s="9">
        <v>3</v>
      </c>
      <c r="F53" s="45">
        <f>SUM(H53:AM53)-(J53+L53+N53+V53+X53+Z53+AB53)</f>
        <v>154.06</v>
      </c>
      <c r="G53" s="47">
        <f t="shared" si="2"/>
        <v>51.353333333333332</v>
      </c>
      <c r="H53" s="5"/>
      <c r="I53" s="5"/>
      <c r="J53" s="74">
        <v>46.09</v>
      </c>
      <c r="K53" s="74" t="s">
        <v>186</v>
      </c>
      <c r="L53" s="74">
        <v>42.19</v>
      </c>
      <c r="M53" s="74" t="s">
        <v>186</v>
      </c>
      <c r="N53" s="74">
        <v>43.18</v>
      </c>
      <c r="O53" s="74" t="s">
        <v>186</v>
      </c>
      <c r="P53" s="5">
        <v>52.98</v>
      </c>
      <c r="Q53" s="5" t="s">
        <v>186</v>
      </c>
      <c r="R53" s="5">
        <v>54.8</v>
      </c>
      <c r="S53" s="5" t="s">
        <v>186</v>
      </c>
      <c r="T53" s="5">
        <v>46.28</v>
      </c>
      <c r="U53" s="5" t="s">
        <v>186</v>
      </c>
      <c r="V53" s="74">
        <v>46.04</v>
      </c>
      <c r="W53" s="74" t="s">
        <v>186</v>
      </c>
      <c r="X53" s="74">
        <v>42.92</v>
      </c>
      <c r="Y53" s="74" t="s">
        <v>186</v>
      </c>
      <c r="Z53" s="74">
        <v>44.13</v>
      </c>
      <c r="AA53" s="74" t="s">
        <v>186</v>
      </c>
      <c r="AB53" s="74">
        <v>45.57</v>
      </c>
      <c r="AC53" s="98" t="s">
        <v>186</v>
      </c>
      <c r="AD53" s="5"/>
      <c r="AE53" s="6"/>
      <c r="AF53" s="5"/>
      <c r="AG53" s="6"/>
      <c r="AH53" s="5"/>
      <c r="AI53" s="6"/>
      <c r="AJ53" s="5"/>
      <c r="AK53" s="6"/>
      <c r="AL53" s="85"/>
      <c r="AM53" s="24"/>
      <c r="AN53" s="24"/>
      <c r="AO53" s="24"/>
      <c r="AP53" s="24"/>
      <c r="AQ53" s="24"/>
      <c r="AR53" s="24"/>
      <c r="AS53" s="24"/>
      <c r="AT53" s="24"/>
      <c r="AU53" s="24"/>
      <c r="AV53" s="24"/>
    </row>
    <row r="54" spans="1:48" s="8" customFormat="1">
      <c r="A54" s="2">
        <v>52</v>
      </c>
      <c r="B54" s="61" t="s">
        <v>157</v>
      </c>
      <c r="C54" s="61" t="s">
        <v>158</v>
      </c>
      <c r="D54" s="79" t="s">
        <v>91</v>
      </c>
      <c r="E54" s="9">
        <v>4</v>
      </c>
      <c r="F54" s="45">
        <f>SUM(H54:AM54)-(J54+N54+R54)</f>
        <v>149.39000000000001</v>
      </c>
      <c r="G54" s="47">
        <f t="shared" si="2"/>
        <v>37.347500000000004</v>
      </c>
      <c r="H54" s="5">
        <v>54.69</v>
      </c>
      <c r="I54" s="5" t="s">
        <v>239</v>
      </c>
      <c r="J54" s="74">
        <v>39.58</v>
      </c>
      <c r="K54" s="74" t="s">
        <v>239</v>
      </c>
      <c r="L54" s="5"/>
      <c r="M54" s="5"/>
      <c r="N54" s="74">
        <v>36.04</v>
      </c>
      <c r="O54" s="74" t="s">
        <v>239</v>
      </c>
      <c r="P54" s="5">
        <v>50</v>
      </c>
      <c r="Q54" s="5" t="s">
        <v>239</v>
      </c>
      <c r="R54" s="103">
        <v>38.659999999999997</v>
      </c>
      <c r="S54" s="103" t="s">
        <v>239</v>
      </c>
      <c r="T54" s="5">
        <v>44.7</v>
      </c>
      <c r="U54" s="5" t="s">
        <v>239</v>
      </c>
      <c r="V54" s="5" t="s">
        <v>253</v>
      </c>
      <c r="W54" s="5"/>
      <c r="X54" s="5" t="s">
        <v>253</v>
      </c>
      <c r="Y54" s="5"/>
      <c r="Z54" s="5" t="s">
        <v>253</v>
      </c>
      <c r="AA54" s="5"/>
      <c r="AB54" s="5" t="s">
        <v>253</v>
      </c>
      <c r="AC54" s="6"/>
      <c r="AD54" s="5"/>
      <c r="AE54" s="6"/>
      <c r="AF54" s="5"/>
      <c r="AG54" s="6"/>
      <c r="AH54" s="5"/>
      <c r="AI54" s="6"/>
      <c r="AJ54" s="5"/>
      <c r="AK54" s="6"/>
      <c r="AL54" s="85"/>
      <c r="AM54" s="24"/>
      <c r="AN54" s="24"/>
      <c r="AO54" s="24"/>
      <c r="AP54" s="24"/>
      <c r="AQ54" s="24"/>
      <c r="AR54" s="24"/>
      <c r="AS54" s="24"/>
      <c r="AT54" s="24"/>
      <c r="AU54" s="24"/>
      <c r="AV54" s="24"/>
    </row>
    <row r="55" spans="1:48" s="8" customFormat="1">
      <c r="A55" s="2">
        <v>53</v>
      </c>
      <c r="B55" s="61" t="s">
        <v>131</v>
      </c>
      <c r="C55" s="61" t="s">
        <v>132</v>
      </c>
      <c r="D55" s="79" t="s">
        <v>76</v>
      </c>
      <c r="E55" s="9">
        <v>3</v>
      </c>
      <c r="F55" s="45">
        <f>SUM(H55:AM55)-(0+0)</f>
        <v>148.44</v>
      </c>
      <c r="G55" s="47">
        <f t="shared" si="2"/>
        <v>49.48</v>
      </c>
      <c r="H55" s="5">
        <v>56.77</v>
      </c>
      <c r="I55" s="5" t="s">
        <v>37</v>
      </c>
      <c r="J55" s="5">
        <v>46.88</v>
      </c>
      <c r="K55" s="5" t="s">
        <v>37</v>
      </c>
      <c r="L55" s="5"/>
      <c r="M55" s="5"/>
      <c r="N55" s="5" t="s">
        <v>253</v>
      </c>
      <c r="O55" s="5"/>
      <c r="P55" s="5"/>
      <c r="Q55" s="5"/>
      <c r="R55" s="16" t="s">
        <v>253</v>
      </c>
      <c r="S55" s="16"/>
      <c r="T55" s="5" t="s">
        <v>253</v>
      </c>
      <c r="U55" s="5"/>
      <c r="V55" s="5" t="s">
        <v>253</v>
      </c>
      <c r="W55" s="5"/>
      <c r="X55" s="5">
        <v>44.79</v>
      </c>
      <c r="Y55" s="5" t="s">
        <v>16</v>
      </c>
      <c r="Z55" s="5" t="s">
        <v>253</v>
      </c>
      <c r="AA55" s="5"/>
      <c r="AB55" s="5" t="s">
        <v>253</v>
      </c>
      <c r="AC55" s="6"/>
      <c r="AD55" s="5"/>
      <c r="AE55" s="6"/>
      <c r="AF55" s="5"/>
      <c r="AG55" s="6"/>
      <c r="AH55" s="5"/>
      <c r="AI55" s="6"/>
      <c r="AJ55" s="5"/>
      <c r="AK55" s="6"/>
      <c r="AL55" s="86"/>
      <c r="AM55" s="24"/>
      <c r="AN55" s="24"/>
      <c r="AO55" s="24"/>
      <c r="AP55" s="24"/>
      <c r="AQ55" s="24"/>
      <c r="AR55" s="24"/>
      <c r="AS55" s="24"/>
      <c r="AT55" s="24"/>
      <c r="AU55" s="24"/>
      <c r="AV55" s="24"/>
    </row>
    <row r="56" spans="1:48" s="8" customFormat="1">
      <c r="A56" s="2">
        <v>54</v>
      </c>
      <c r="B56" s="61" t="s">
        <v>89</v>
      </c>
      <c r="C56" s="61" t="s">
        <v>90</v>
      </c>
      <c r="D56" s="79" t="s">
        <v>72</v>
      </c>
      <c r="E56" s="9">
        <v>3</v>
      </c>
      <c r="F56" s="45">
        <f>SUM(H56:AM56)-(J56+L56+P56+T56+X56+Z56)</f>
        <v>144.35999999999996</v>
      </c>
      <c r="G56" s="47">
        <f t="shared" si="2"/>
        <v>48.119999999999983</v>
      </c>
      <c r="H56" s="12">
        <v>45.83</v>
      </c>
      <c r="I56" s="12" t="s">
        <v>61</v>
      </c>
      <c r="J56" s="74">
        <v>42.9</v>
      </c>
      <c r="K56" s="74" t="s">
        <v>61</v>
      </c>
      <c r="L56" s="74">
        <v>41.93</v>
      </c>
      <c r="M56" s="74" t="s">
        <v>61</v>
      </c>
      <c r="N56" s="5" t="s">
        <v>253</v>
      </c>
      <c r="O56" s="5"/>
      <c r="P56" s="74">
        <v>41.96</v>
      </c>
      <c r="Q56" s="74" t="s">
        <v>61</v>
      </c>
      <c r="R56" s="16">
        <v>51.39</v>
      </c>
      <c r="S56" s="16" t="s">
        <v>61</v>
      </c>
      <c r="T56" s="74">
        <v>46.21</v>
      </c>
      <c r="U56" s="74" t="s">
        <v>61</v>
      </c>
      <c r="V56" s="5" t="s">
        <v>253</v>
      </c>
      <c r="W56" s="5"/>
      <c r="X56" s="74">
        <v>41.88</v>
      </c>
      <c r="Y56" s="74" t="s">
        <v>61</v>
      </c>
      <c r="Z56" s="74">
        <v>36.93</v>
      </c>
      <c r="AA56" s="74" t="s">
        <v>61</v>
      </c>
      <c r="AB56" s="5">
        <v>47.14</v>
      </c>
      <c r="AC56" s="6" t="s">
        <v>61</v>
      </c>
      <c r="AD56" s="5"/>
      <c r="AE56" s="6"/>
      <c r="AF56" s="5"/>
      <c r="AG56" s="6"/>
      <c r="AH56" s="5"/>
      <c r="AI56" s="6"/>
      <c r="AJ56" s="5"/>
      <c r="AK56" s="6"/>
      <c r="AL56" s="85"/>
      <c r="AM56" s="24"/>
      <c r="AN56" s="24"/>
      <c r="AO56" s="24"/>
      <c r="AP56" s="24"/>
      <c r="AQ56" s="24"/>
      <c r="AR56" s="24"/>
      <c r="AS56" s="24"/>
      <c r="AT56" s="24"/>
      <c r="AU56" s="24"/>
      <c r="AV56" s="24"/>
    </row>
    <row r="57" spans="1:48" s="8" customFormat="1">
      <c r="A57" s="2">
        <v>55</v>
      </c>
      <c r="B57" s="61" t="s">
        <v>94</v>
      </c>
      <c r="C57" s="61" t="s">
        <v>95</v>
      </c>
      <c r="D57" s="79" t="s">
        <v>61</v>
      </c>
      <c r="E57" s="9">
        <v>3</v>
      </c>
      <c r="F57" s="45">
        <f>SUM(H57:AM57)-(J57+L57+P57+T57+X57+Z57)</f>
        <v>144.35999999999996</v>
      </c>
      <c r="G57" s="47">
        <f t="shared" si="2"/>
        <v>48.119999999999983</v>
      </c>
      <c r="H57" s="12">
        <v>45.83</v>
      </c>
      <c r="I57" s="12" t="s">
        <v>72</v>
      </c>
      <c r="J57" s="74">
        <v>42.9</v>
      </c>
      <c r="K57" s="74" t="s">
        <v>72</v>
      </c>
      <c r="L57" s="74">
        <v>41.93</v>
      </c>
      <c r="M57" s="74" t="s">
        <v>72</v>
      </c>
      <c r="N57" s="5" t="s">
        <v>253</v>
      </c>
      <c r="O57" s="5"/>
      <c r="P57" s="74">
        <v>41.96</v>
      </c>
      <c r="Q57" s="74" t="s">
        <v>72</v>
      </c>
      <c r="R57" s="16">
        <v>51.39</v>
      </c>
      <c r="S57" s="16" t="s">
        <v>72</v>
      </c>
      <c r="T57" s="74">
        <v>46.21</v>
      </c>
      <c r="U57" s="74" t="s">
        <v>72</v>
      </c>
      <c r="V57" s="5" t="s">
        <v>253</v>
      </c>
      <c r="W57" s="5"/>
      <c r="X57" s="74">
        <v>41.88</v>
      </c>
      <c r="Y57" s="74" t="s">
        <v>72</v>
      </c>
      <c r="Z57" s="74">
        <v>36.93</v>
      </c>
      <c r="AA57" s="74" t="s">
        <v>72</v>
      </c>
      <c r="AB57" s="5">
        <v>47.14</v>
      </c>
      <c r="AC57" s="6" t="s">
        <v>72</v>
      </c>
      <c r="AD57" s="5"/>
      <c r="AE57" s="6"/>
      <c r="AF57" s="5"/>
      <c r="AG57" s="6"/>
      <c r="AH57" s="5"/>
      <c r="AI57" s="6"/>
      <c r="AJ57" s="5"/>
      <c r="AK57" s="6"/>
      <c r="AL57" s="85"/>
      <c r="AM57" s="24"/>
      <c r="AN57" s="24"/>
      <c r="AO57" s="24"/>
      <c r="AP57" s="24"/>
      <c r="AQ57" s="24"/>
      <c r="AR57" s="24"/>
      <c r="AS57" s="24"/>
      <c r="AT57" s="24"/>
      <c r="AU57" s="24"/>
      <c r="AV57" s="24"/>
    </row>
    <row r="58" spans="1:48" s="8" customFormat="1">
      <c r="A58" s="2">
        <v>56</v>
      </c>
      <c r="B58" s="61" t="s">
        <v>113</v>
      </c>
      <c r="C58" s="61" t="s">
        <v>114</v>
      </c>
      <c r="D58" s="79" t="s">
        <v>115</v>
      </c>
      <c r="E58" s="9">
        <v>3</v>
      </c>
      <c r="F58" s="45">
        <f>SUM(H58:AM58)-(0+0)</f>
        <v>137.56</v>
      </c>
      <c r="G58" s="47">
        <f t="shared" si="2"/>
        <v>45.853333333333332</v>
      </c>
      <c r="H58" s="5"/>
      <c r="I58" s="5"/>
      <c r="J58" s="5"/>
      <c r="K58" s="5"/>
      <c r="L58" s="5"/>
      <c r="M58" s="5"/>
      <c r="N58" s="70"/>
      <c r="O58" s="70"/>
      <c r="P58" s="5"/>
      <c r="Q58" s="5"/>
      <c r="R58" s="16"/>
      <c r="S58" s="16"/>
      <c r="T58" s="5"/>
      <c r="U58" s="5"/>
      <c r="V58" s="5"/>
      <c r="W58" s="5"/>
      <c r="X58" s="5">
        <v>60</v>
      </c>
      <c r="Y58" s="5" t="s">
        <v>116</v>
      </c>
      <c r="Z58" s="5">
        <v>32.770000000000003</v>
      </c>
      <c r="AA58" s="5" t="s">
        <v>116</v>
      </c>
      <c r="AB58" s="5">
        <v>44.79</v>
      </c>
      <c r="AC58" s="6" t="s">
        <v>116</v>
      </c>
      <c r="AD58" s="5"/>
      <c r="AE58" s="6"/>
      <c r="AF58" s="5"/>
      <c r="AG58" s="6"/>
      <c r="AH58" s="5"/>
      <c r="AI58" s="6"/>
      <c r="AJ58" s="5"/>
      <c r="AK58" s="6"/>
      <c r="AL58" s="86"/>
      <c r="AM58" s="24"/>
      <c r="AN58" s="24"/>
      <c r="AO58" s="24"/>
      <c r="AP58" s="24"/>
      <c r="AQ58" s="24"/>
      <c r="AR58" s="24"/>
      <c r="AS58" s="24"/>
      <c r="AT58" s="24"/>
      <c r="AU58" s="24"/>
      <c r="AV58" s="24"/>
    </row>
    <row r="59" spans="1:48" s="8" customFormat="1">
      <c r="A59" s="2">
        <v>57</v>
      </c>
      <c r="B59" s="61" t="s">
        <v>220</v>
      </c>
      <c r="C59" s="61" t="s">
        <v>221</v>
      </c>
      <c r="D59" s="79" t="s">
        <v>303</v>
      </c>
      <c r="E59" s="24">
        <v>3</v>
      </c>
      <c r="F59" s="45">
        <f>SUM(H59:AM59)-(0+0)</f>
        <v>135.17000000000002</v>
      </c>
      <c r="G59" s="47">
        <f t="shared" si="2"/>
        <v>45.056666666666672</v>
      </c>
      <c r="H59" s="24"/>
      <c r="I59" s="24"/>
      <c r="J59" s="24"/>
      <c r="K59" s="24"/>
      <c r="L59" s="24"/>
      <c r="M59" s="26"/>
      <c r="N59" s="13"/>
      <c r="O59" s="24"/>
      <c r="P59" s="86"/>
      <c r="Q59" s="24"/>
      <c r="R59" s="24"/>
      <c r="S59" s="24"/>
      <c r="T59" s="24"/>
      <c r="U59" s="24"/>
      <c r="V59" s="13">
        <v>44.38</v>
      </c>
      <c r="W59" s="24" t="s">
        <v>71</v>
      </c>
      <c r="X59" s="24">
        <v>44.77</v>
      </c>
      <c r="Y59" s="24" t="s">
        <v>71</v>
      </c>
      <c r="Z59" s="13">
        <v>46.02</v>
      </c>
      <c r="AA59" s="24" t="s">
        <v>71</v>
      </c>
      <c r="AB59" s="24" t="s">
        <v>253</v>
      </c>
      <c r="AC59" s="24"/>
      <c r="AD59" s="24"/>
      <c r="AE59" s="24"/>
      <c r="AF59" s="13"/>
      <c r="AG59" s="24"/>
      <c r="AH59" s="13"/>
      <c r="AI59" s="24"/>
      <c r="AJ59" s="13"/>
      <c r="AK59" s="24"/>
      <c r="AL59" s="86"/>
      <c r="AM59" s="24"/>
      <c r="AN59" s="24"/>
      <c r="AO59" s="24"/>
      <c r="AP59" s="24"/>
      <c r="AQ59" s="24"/>
      <c r="AR59" s="24"/>
      <c r="AS59" s="24"/>
      <c r="AT59" s="24"/>
      <c r="AU59" s="24"/>
      <c r="AV59" s="24"/>
    </row>
    <row r="60" spans="1:48" s="8" customFormat="1">
      <c r="A60" s="2">
        <v>58</v>
      </c>
      <c r="B60" s="61" t="s">
        <v>256</v>
      </c>
      <c r="C60" s="61" t="s">
        <v>122</v>
      </c>
      <c r="D60" s="79" t="s">
        <v>255</v>
      </c>
      <c r="E60" s="24">
        <v>3</v>
      </c>
      <c r="F60" s="45">
        <f>SUM(H60:AM60)-(N60+R60+Z60)</f>
        <v>130.74</v>
      </c>
      <c r="G60" s="47">
        <f t="shared" si="2"/>
        <v>43.580000000000005</v>
      </c>
      <c r="H60" s="5"/>
      <c r="I60" s="5"/>
      <c r="J60" s="5"/>
      <c r="K60" s="5"/>
      <c r="L60" s="5"/>
      <c r="M60" s="5"/>
      <c r="N60" s="125">
        <v>36.46</v>
      </c>
      <c r="O60" s="125" t="s">
        <v>117</v>
      </c>
      <c r="P60" s="5">
        <v>41.37</v>
      </c>
      <c r="Q60" s="5" t="s">
        <v>117</v>
      </c>
      <c r="R60" s="74">
        <v>35.880000000000003</v>
      </c>
      <c r="S60" s="74" t="s">
        <v>117</v>
      </c>
      <c r="T60" s="5">
        <v>42.23</v>
      </c>
      <c r="U60" s="5" t="s">
        <v>117</v>
      </c>
      <c r="V60" s="5" t="s">
        <v>253</v>
      </c>
      <c r="W60" s="5"/>
      <c r="X60" s="5" t="s">
        <v>253</v>
      </c>
      <c r="Y60" s="5"/>
      <c r="Z60" s="74">
        <v>33.71</v>
      </c>
      <c r="AA60" s="74" t="s">
        <v>117</v>
      </c>
      <c r="AB60" s="5">
        <v>47.14</v>
      </c>
      <c r="AC60" s="6" t="s">
        <v>117</v>
      </c>
      <c r="AD60" s="5"/>
      <c r="AE60" s="6"/>
      <c r="AF60" s="5"/>
      <c r="AG60" s="6"/>
      <c r="AH60" s="5"/>
      <c r="AI60" s="6"/>
      <c r="AJ60" s="5"/>
      <c r="AK60" s="6"/>
      <c r="AL60" s="85"/>
      <c r="AM60" s="24"/>
      <c r="AN60" s="24"/>
      <c r="AO60" s="24"/>
      <c r="AP60" s="24"/>
      <c r="AQ60" s="24"/>
      <c r="AR60" s="24"/>
      <c r="AS60" s="24"/>
      <c r="AT60" s="24"/>
      <c r="AU60" s="24"/>
      <c r="AV60" s="24"/>
    </row>
    <row r="61" spans="1:48" s="8" customFormat="1">
      <c r="A61" s="2">
        <v>59</v>
      </c>
      <c r="B61" s="61" t="s">
        <v>96</v>
      </c>
      <c r="C61" s="61" t="s">
        <v>111</v>
      </c>
      <c r="D61" s="79" t="s">
        <v>22</v>
      </c>
      <c r="E61" s="24">
        <v>2</v>
      </c>
      <c r="F61" s="45">
        <f t="shared" ref="F61:F92" si="3">SUM(H61:AM61)-(0+0)</f>
        <v>130.6</v>
      </c>
      <c r="G61" s="47">
        <f t="shared" si="2"/>
        <v>65.3</v>
      </c>
      <c r="H61" s="5"/>
      <c r="I61" s="5"/>
      <c r="J61" s="5"/>
      <c r="K61" s="5"/>
      <c r="L61" s="5"/>
      <c r="M61" s="5"/>
      <c r="N61" s="5"/>
      <c r="O61" s="5"/>
      <c r="P61" s="24"/>
      <c r="Q61" s="24"/>
      <c r="R61" s="13">
        <v>62.04</v>
      </c>
      <c r="S61" s="24" t="s">
        <v>13</v>
      </c>
      <c r="T61" s="24" t="s">
        <v>253</v>
      </c>
      <c r="U61" s="24"/>
      <c r="V61" s="24" t="s">
        <v>253</v>
      </c>
      <c r="W61" s="24"/>
      <c r="X61" s="13" t="s">
        <v>253</v>
      </c>
      <c r="Y61" s="24"/>
      <c r="Z61" s="13">
        <v>68.56</v>
      </c>
      <c r="AA61" s="24" t="s">
        <v>13</v>
      </c>
      <c r="AB61" s="24" t="s">
        <v>253</v>
      </c>
      <c r="AC61" s="24"/>
      <c r="AD61" s="24"/>
      <c r="AE61" s="24"/>
      <c r="AF61" s="13"/>
      <c r="AG61" s="24"/>
      <c r="AH61" s="13"/>
      <c r="AI61" s="24"/>
      <c r="AJ61" s="13"/>
      <c r="AK61" s="24"/>
      <c r="AL61" s="85"/>
      <c r="AM61" s="24"/>
      <c r="AN61" s="24"/>
      <c r="AO61" s="24"/>
      <c r="AP61" s="24"/>
      <c r="AQ61" s="24"/>
      <c r="AR61" s="24"/>
      <c r="AS61" s="24"/>
      <c r="AT61" s="24"/>
      <c r="AU61" s="24"/>
      <c r="AV61" s="24"/>
    </row>
    <row r="62" spans="1:48">
      <c r="A62" s="2">
        <v>60</v>
      </c>
      <c r="B62" s="61" t="s">
        <v>257</v>
      </c>
      <c r="C62" s="61" t="s">
        <v>258</v>
      </c>
      <c r="D62" s="79" t="s">
        <v>288</v>
      </c>
      <c r="E62" s="24">
        <v>3</v>
      </c>
      <c r="F62" s="45">
        <f t="shared" si="3"/>
        <v>128.19</v>
      </c>
      <c r="G62" s="47">
        <f t="shared" si="2"/>
        <v>42.73</v>
      </c>
      <c r="H62" s="5"/>
      <c r="I62" s="5"/>
      <c r="J62" s="5"/>
      <c r="K62" s="5"/>
      <c r="L62" s="5"/>
      <c r="M62" s="5"/>
      <c r="N62" s="5">
        <v>46.82</v>
      </c>
      <c r="O62" s="5" t="s">
        <v>116</v>
      </c>
      <c r="P62" s="5"/>
      <c r="Q62" s="5"/>
      <c r="R62" s="5" t="s">
        <v>253</v>
      </c>
      <c r="S62" s="5"/>
      <c r="T62" s="5">
        <v>38.450000000000003</v>
      </c>
      <c r="U62" s="5" t="s">
        <v>88</v>
      </c>
      <c r="V62" s="5">
        <v>42.92</v>
      </c>
      <c r="W62" s="5" t="s">
        <v>88</v>
      </c>
      <c r="X62" s="12" t="s">
        <v>253</v>
      </c>
      <c r="Y62" s="4"/>
      <c r="Z62" s="5" t="s">
        <v>253</v>
      </c>
      <c r="AA62" s="5"/>
      <c r="AB62" s="5" t="s">
        <v>253</v>
      </c>
      <c r="AC62" s="6"/>
      <c r="AD62" s="5"/>
      <c r="AE62" s="6"/>
      <c r="AF62" s="5"/>
      <c r="AG62" s="6"/>
      <c r="AH62" s="5"/>
      <c r="AI62" s="6"/>
      <c r="AJ62" s="5"/>
      <c r="AK62" s="6"/>
      <c r="AL62" s="87"/>
      <c r="AM62" s="88"/>
      <c r="AN62" s="88"/>
      <c r="AO62" s="88"/>
      <c r="AP62" s="88"/>
      <c r="AQ62" s="88"/>
      <c r="AR62" s="88"/>
      <c r="AS62" s="88"/>
      <c r="AT62" s="88"/>
      <c r="AU62" s="88"/>
      <c r="AV62" s="88"/>
    </row>
    <row r="63" spans="1:48" s="8" customFormat="1">
      <c r="A63" s="2">
        <v>61</v>
      </c>
      <c r="B63" s="61" t="s">
        <v>189</v>
      </c>
      <c r="C63" s="61" t="s">
        <v>190</v>
      </c>
      <c r="D63" s="79" t="s">
        <v>108</v>
      </c>
      <c r="E63" s="24">
        <v>3</v>
      </c>
      <c r="F63" s="45">
        <f t="shared" si="3"/>
        <v>119.53999999999999</v>
      </c>
      <c r="G63" s="47">
        <f t="shared" si="2"/>
        <v>39.846666666666664</v>
      </c>
      <c r="H63" s="12">
        <v>41.93</v>
      </c>
      <c r="I63" s="12" t="s">
        <v>59</v>
      </c>
      <c r="J63" s="5">
        <v>43.23</v>
      </c>
      <c r="K63" s="5" t="s">
        <v>59</v>
      </c>
      <c r="L63" s="5">
        <v>34.380000000000003</v>
      </c>
      <c r="M63" s="5" t="s">
        <v>59</v>
      </c>
      <c r="N63" s="5" t="s">
        <v>253</v>
      </c>
      <c r="O63" s="5"/>
      <c r="P63" s="5"/>
      <c r="Q63" s="5"/>
      <c r="R63" s="5" t="s">
        <v>253</v>
      </c>
      <c r="S63" s="5"/>
      <c r="T63" s="5" t="s">
        <v>253</v>
      </c>
      <c r="U63" s="5"/>
      <c r="V63" s="5" t="s">
        <v>253</v>
      </c>
      <c r="W63" s="5"/>
      <c r="X63" s="5" t="s">
        <v>253</v>
      </c>
      <c r="Y63" s="5"/>
      <c r="Z63" s="5" t="s">
        <v>253</v>
      </c>
      <c r="AA63" s="5"/>
      <c r="AB63" s="5" t="s">
        <v>253</v>
      </c>
      <c r="AC63" s="6"/>
      <c r="AD63" s="5"/>
      <c r="AE63" s="6"/>
      <c r="AF63" s="5"/>
      <c r="AG63" s="6"/>
      <c r="AH63" s="5"/>
      <c r="AI63" s="6"/>
      <c r="AJ63" s="5"/>
      <c r="AK63" s="6"/>
      <c r="AL63" s="85"/>
      <c r="AM63" s="24"/>
      <c r="AN63" s="24"/>
      <c r="AO63" s="24"/>
      <c r="AP63" s="24"/>
      <c r="AQ63" s="24"/>
      <c r="AR63" s="24"/>
      <c r="AS63" s="24"/>
      <c r="AT63" s="24"/>
      <c r="AU63" s="24"/>
      <c r="AV63" s="24"/>
    </row>
    <row r="64" spans="1:48" s="8" customFormat="1">
      <c r="A64" s="2">
        <v>62</v>
      </c>
      <c r="B64" s="49" t="s">
        <v>294</v>
      </c>
      <c r="C64" s="49" t="s">
        <v>295</v>
      </c>
      <c r="D64" s="24" t="s">
        <v>296</v>
      </c>
      <c r="E64" s="24">
        <v>1</v>
      </c>
      <c r="F64" s="45">
        <f t="shared" si="3"/>
        <v>108.99000000000001</v>
      </c>
      <c r="G64" s="47">
        <f t="shared" si="2"/>
        <v>108.99000000000001</v>
      </c>
      <c r="H64" s="24"/>
      <c r="I64" s="24"/>
      <c r="J64" s="24"/>
      <c r="K64" s="24"/>
      <c r="L64" s="24"/>
      <c r="M64" s="24"/>
      <c r="N64" s="13"/>
      <c r="O64" s="24"/>
      <c r="P64" s="24"/>
      <c r="Q64" s="24"/>
      <c r="R64" s="24"/>
      <c r="S64" s="24"/>
      <c r="T64" s="13">
        <v>46.49</v>
      </c>
      <c r="U64" s="24" t="s">
        <v>297</v>
      </c>
      <c r="V64" s="24" t="s">
        <v>253</v>
      </c>
      <c r="W64" s="24"/>
      <c r="X64" s="24" t="s">
        <v>253</v>
      </c>
      <c r="Y64" s="24"/>
      <c r="Z64" s="13">
        <v>62.5</v>
      </c>
      <c r="AA64" s="24" t="s">
        <v>309</v>
      </c>
      <c r="AB64" s="24" t="s">
        <v>253</v>
      </c>
      <c r="AC64" s="24"/>
      <c r="AD64" s="24"/>
      <c r="AE64" s="24"/>
      <c r="AF64" s="24"/>
      <c r="AG64" s="24"/>
      <c r="AH64" s="24"/>
      <c r="AI64" s="24"/>
      <c r="AJ64" s="24"/>
      <c r="AK64" s="24"/>
      <c r="AL64" s="86"/>
      <c r="AM64" s="24"/>
      <c r="AN64" s="24"/>
      <c r="AO64" s="24"/>
      <c r="AP64" s="24"/>
      <c r="AQ64" s="24"/>
      <c r="AR64" s="24"/>
      <c r="AS64" s="24"/>
      <c r="AT64" s="24"/>
      <c r="AU64" s="24"/>
      <c r="AV64" s="24"/>
    </row>
    <row r="65" spans="1:48" s="8" customFormat="1">
      <c r="A65" s="2">
        <v>63</v>
      </c>
      <c r="B65" s="49" t="s">
        <v>207</v>
      </c>
      <c r="C65" s="49" t="s">
        <v>208</v>
      </c>
      <c r="D65" s="24" t="s">
        <v>199</v>
      </c>
      <c r="E65" s="9">
        <v>1</v>
      </c>
      <c r="F65" s="45">
        <f t="shared" si="3"/>
        <v>106.91</v>
      </c>
      <c r="G65" s="47">
        <f t="shared" si="2"/>
        <v>106.91</v>
      </c>
      <c r="H65" s="24"/>
      <c r="I65" s="24"/>
      <c r="J65" s="24"/>
      <c r="K65" s="24"/>
      <c r="L65" s="24"/>
      <c r="M65" s="24"/>
      <c r="N65" s="13"/>
      <c r="O65" s="24"/>
      <c r="P65" s="24"/>
      <c r="Q65" s="24"/>
      <c r="R65" s="24"/>
      <c r="S65" s="24"/>
      <c r="T65" s="24"/>
      <c r="U65" s="24"/>
      <c r="V65" s="24"/>
      <c r="W65" s="24"/>
      <c r="X65" s="13">
        <v>55.21</v>
      </c>
      <c r="Y65" s="24" t="s">
        <v>305</v>
      </c>
      <c r="Z65" s="13">
        <v>51.7</v>
      </c>
      <c r="AA65" s="24" t="s">
        <v>305</v>
      </c>
      <c r="AB65" s="24" t="s">
        <v>253</v>
      </c>
      <c r="AC65" s="24"/>
      <c r="AD65" s="24"/>
      <c r="AE65" s="24"/>
      <c r="AF65" s="24"/>
      <c r="AG65" s="24"/>
      <c r="AH65" s="24"/>
      <c r="AI65" s="24"/>
      <c r="AJ65" s="13"/>
      <c r="AK65" s="24"/>
      <c r="AL65" s="86"/>
      <c r="AM65" s="24"/>
      <c r="AN65" s="24"/>
      <c r="AO65" s="24"/>
      <c r="AP65" s="24"/>
      <c r="AQ65" s="24"/>
      <c r="AR65" s="24"/>
      <c r="AS65" s="24"/>
      <c r="AT65" s="24"/>
      <c r="AU65" s="24"/>
      <c r="AV65" s="24"/>
    </row>
    <row r="66" spans="1:48" s="8" customFormat="1">
      <c r="A66" s="2">
        <v>64</v>
      </c>
      <c r="B66" s="49" t="s">
        <v>306</v>
      </c>
      <c r="C66" s="49" t="s">
        <v>307</v>
      </c>
      <c r="D66" s="24" t="s">
        <v>305</v>
      </c>
      <c r="E66" s="9">
        <v>1</v>
      </c>
      <c r="F66" s="45">
        <f t="shared" si="3"/>
        <v>106.91</v>
      </c>
      <c r="G66" s="47">
        <f t="shared" si="2"/>
        <v>106.91</v>
      </c>
      <c r="H66" s="24"/>
      <c r="I66" s="24"/>
      <c r="J66" s="24"/>
      <c r="K66" s="24"/>
      <c r="L66" s="24"/>
      <c r="M66" s="24"/>
      <c r="N66" s="13"/>
      <c r="O66" s="24"/>
      <c r="P66" s="24"/>
      <c r="Q66" s="24"/>
      <c r="R66" s="24"/>
      <c r="S66" s="24"/>
      <c r="T66" s="24"/>
      <c r="U66" s="24"/>
      <c r="V66" s="24"/>
      <c r="W66" s="24"/>
      <c r="X66" s="13">
        <v>55.21</v>
      </c>
      <c r="Y66" s="24" t="s">
        <v>199</v>
      </c>
      <c r="Z66" s="13">
        <v>51.7</v>
      </c>
      <c r="AA66" s="24" t="s">
        <v>199</v>
      </c>
      <c r="AB66" s="24" t="s">
        <v>253</v>
      </c>
      <c r="AC66" s="24"/>
      <c r="AD66" s="24"/>
      <c r="AE66" s="24"/>
      <c r="AF66" s="24"/>
      <c r="AG66" s="24"/>
      <c r="AH66" s="24"/>
      <c r="AI66" s="24"/>
      <c r="AJ66" s="13"/>
      <c r="AK66" s="24"/>
      <c r="AL66" s="86"/>
      <c r="AM66" s="24"/>
      <c r="AN66" s="24"/>
      <c r="AO66" s="24"/>
      <c r="AP66" s="24"/>
      <c r="AQ66" s="24"/>
      <c r="AR66" s="24"/>
      <c r="AS66" s="24"/>
      <c r="AT66" s="24"/>
      <c r="AU66" s="24"/>
      <c r="AV66" s="24"/>
    </row>
    <row r="67" spans="1:48" s="8" customFormat="1">
      <c r="A67" s="2">
        <v>65</v>
      </c>
      <c r="B67" s="8" t="s">
        <v>155</v>
      </c>
      <c r="C67" s="8" t="s">
        <v>99</v>
      </c>
      <c r="D67" s="8" t="s">
        <v>300</v>
      </c>
      <c r="E67" s="24">
        <v>2</v>
      </c>
      <c r="F67" s="45">
        <f t="shared" si="3"/>
        <v>105.31</v>
      </c>
      <c r="G67" s="47">
        <f t="shared" ref="G67:G98" si="4">F67/E67</f>
        <v>52.655000000000001</v>
      </c>
      <c r="V67" s="11">
        <v>60.42</v>
      </c>
      <c r="W67" s="8" t="s">
        <v>44</v>
      </c>
      <c r="X67" s="8" t="s">
        <v>253</v>
      </c>
      <c r="Z67" s="11">
        <v>44.89</v>
      </c>
      <c r="AA67" s="8" t="s">
        <v>324</v>
      </c>
      <c r="AB67" s="8" t="s">
        <v>253</v>
      </c>
      <c r="AL67" s="15"/>
    </row>
    <row r="68" spans="1:48" s="8" customFormat="1">
      <c r="A68" s="2">
        <v>66</v>
      </c>
      <c r="B68" s="8" t="s">
        <v>80</v>
      </c>
      <c r="C68" s="61" t="s">
        <v>260</v>
      </c>
      <c r="D68" s="79" t="s">
        <v>262</v>
      </c>
      <c r="E68" s="24">
        <v>2</v>
      </c>
      <c r="F68" s="45">
        <f t="shared" si="3"/>
        <v>104.59</v>
      </c>
      <c r="G68" s="47">
        <f t="shared" si="4"/>
        <v>52.295000000000002</v>
      </c>
      <c r="H68" s="5"/>
      <c r="I68" s="5"/>
      <c r="J68" s="5"/>
      <c r="K68" s="5"/>
      <c r="L68" s="5"/>
      <c r="M68" s="5"/>
      <c r="N68" s="5">
        <v>50.21</v>
      </c>
      <c r="O68" s="5" t="s">
        <v>263</v>
      </c>
      <c r="P68" s="5"/>
      <c r="Q68" s="5"/>
      <c r="R68" s="5" t="s">
        <v>253</v>
      </c>
      <c r="S68" s="5"/>
      <c r="T68" s="5" t="s">
        <v>253</v>
      </c>
      <c r="U68" s="5"/>
      <c r="V68" s="5" t="s">
        <v>253</v>
      </c>
      <c r="W68" s="5"/>
      <c r="X68" s="5">
        <v>54.38</v>
      </c>
      <c r="Y68" s="5" t="s">
        <v>250</v>
      </c>
      <c r="Z68" s="5" t="s">
        <v>253</v>
      </c>
      <c r="AA68" s="5"/>
      <c r="AB68" s="5" t="s">
        <v>253</v>
      </c>
      <c r="AC68" s="6"/>
      <c r="AD68" s="5"/>
      <c r="AE68" s="6"/>
      <c r="AF68" s="5"/>
      <c r="AG68" s="6"/>
      <c r="AH68" s="5"/>
      <c r="AI68" s="6"/>
      <c r="AJ68" s="5"/>
      <c r="AK68" s="6"/>
      <c r="AL68" s="85"/>
      <c r="AM68" s="24"/>
      <c r="AN68" s="24"/>
      <c r="AO68" s="24"/>
      <c r="AP68" s="24"/>
      <c r="AQ68" s="24"/>
      <c r="AR68" s="24"/>
      <c r="AS68" s="24"/>
      <c r="AT68" s="24"/>
      <c r="AU68" s="24"/>
      <c r="AV68" s="24"/>
    </row>
    <row r="69" spans="1:48">
      <c r="A69" s="2">
        <v>67</v>
      </c>
      <c r="B69" s="49" t="s">
        <v>298</v>
      </c>
      <c r="C69" s="49" t="s">
        <v>299</v>
      </c>
      <c r="D69" s="24" t="s">
        <v>297</v>
      </c>
      <c r="E69" s="24">
        <v>1</v>
      </c>
      <c r="F69" s="45">
        <f t="shared" si="3"/>
        <v>98.57</v>
      </c>
      <c r="G69" s="47">
        <f t="shared" si="4"/>
        <v>98.57</v>
      </c>
      <c r="H69" s="24"/>
      <c r="I69" s="24"/>
      <c r="J69" s="24"/>
      <c r="K69" s="24"/>
      <c r="L69" s="24"/>
      <c r="M69" s="24"/>
      <c r="N69" s="13"/>
      <c r="O69" s="24"/>
      <c r="P69" s="24"/>
      <c r="Q69" s="24"/>
      <c r="R69" s="24"/>
      <c r="S69" s="24"/>
      <c r="T69" s="13">
        <v>46.49</v>
      </c>
      <c r="U69" s="24" t="s">
        <v>296</v>
      </c>
      <c r="V69" s="24" t="s">
        <v>253</v>
      </c>
      <c r="W69" s="24"/>
      <c r="X69" s="24" t="s">
        <v>253</v>
      </c>
      <c r="Y69" s="24"/>
      <c r="Z69" s="13">
        <v>52.08</v>
      </c>
      <c r="AA69" s="24" t="s">
        <v>310</v>
      </c>
      <c r="AB69" s="24" t="s">
        <v>253</v>
      </c>
      <c r="AC69" s="24"/>
      <c r="AD69" s="24"/>
      <c r="AE69" s="24"/>
      <c r="AF69" s="24"/>
      <c r="AG69" s="26"/>
      <c r="AH69" s="24"/>
      <c r="AI69" s="24"/>
      <c r="AJ69" s="24"/>
      <c r="AK69" s="24"/>
      <c r="AL69" s="24"/>
      <c r="AM69" s="88"/>
      <c r="AN69" s="88"/>
      <c r="AO69" s="88"/>
      <c r="AP69" s="88"/>
      <c r="AQ69" s="88"/>
      <c r="AR69" s="88"/>
      <c r="AS69" s="88"/>
      <c r="AT69" s="88"/>
      <c r="AU69" s="88"/>
      <c r="AV69" s="88"/>
    </row>
    <row r="70" spans="1:48" s="8" customFormat="1">
      <c r="A70" s="2">
        <v>68</v>
      </c>
      <c r="B70" s="61" t="s">
        <v>149</v>
      </c>
      <c r="C70" s="61" t="s">
        <v>150</v>
      </c>
      <c r="D70" s="79" t="s">
        <v>52</v>
      </c>
      <c r="E70" s="24">
        <v>2</v>
      </c>
      <c r="F70" s="45">
        <f t="shared" si="3"/>
        <v>89.71</v>
      </c>
      <c r="G70" s="47">
        <f t="shared" si="4"/>
        <v>44.854999999999997</v>
      </c>
      <c r="H70" s="5"/>
      <c r="I70" s="5"/>
      <c r="J70" s="5"/>
      <c r="K70" s="5"/>
      <c r="L70" s="5"/>
      <c r="M70" s="5"/>
      <c r="N70" s="5"/>
      <c r="O70" s="5"/>
      <c r="P70" s="5">
        <v>41.23</v>
      </c>
      <c r="Q70" s="5" t="s">
        <v>282</v>
      </c>
      <c r="R70" s="5" t="s">
        <v>253</v>
      </c>
      <c r="S70" s="5"/>
      <c r="T70" s="5">
        <v>48.48</v>
      </c>
      <c r="U70" s="5" t="s">
        <v>43</v>
      </c>
      <c r="V70" s="5" t="s">
        <v>253</v>
      </c>
      <c r="W70" s="5"/>
      <c r="X70" s="5" t="s">
        <v>253</v>
      </c>
      <c r="Y70" s="5"/>
      <c r="Z70" s="5" t="s">
        <v>253</v>
      </c>
      <c r="AA70" s="5"/>
      <c r="AB70" s="5" t="s">
        <v>253</v>
      </c>
      <c r="AC70" s="6"/>
      <c r="AD70" s="5"/>
      <c r="AE70" s="6"/>
      <c r="AF70" s="5"/>
      <c r="AG70" s="6"/>
      <c r="AH70" s="5"/>
      <c r="AI70" s="6"/>
      <c r="AJ70" s="5"/>
      <c r="AK70" s="6"/>
      <c r="AL70" s="85"/>
      <c r="AM70" s="24"/>
      <c r="AN70" s="24"/>
      <c r="AO70" s="24"/>
      <c r="AP70" s="24"/>
      <c r="AQ70" s="24"/>
      <c r="AR70" s="24"/>
      <c r="AS70" s="24"/>
      <c r="AT70" s="24"/>
      <c r="AU70" s="24"/>
      <c r="AV70" s="24"/>
    </row>
    <row r="71" spans="1:48">
      <c r="A71" s="2">
        <v>69</v>
      </c>
      <c r="B71" s="61" t="s">
        <v>184</v>
      </c>
      <c r="C71" s="61" t="s">
        <v>36</v>
      </c>
      <c r="D71" s="79" t="s">
        <v>56</v>
      </c>
      <c r="E71" s="9">
        <v>2</v>
      </c>
      <c r="F71" s="45">
        <f t="shared" si="3"/>
        <v>89.69</v>
      </c>
      <c r="G71" s="47">
        <f t="shared" si="4"/>
        <v>44.844999999999999</v>
      </c>
      <c r="H71" s="5"/>
      <c r="I71" s="5"/>
      <c r="J71" s="5">
        <v>42.61</v>
      </c>
      <c r="K71" s="5" t="s">
        <v>55</v>
      </c>
      <c r="L71" s="5"/>
      <c r="M71" s="5"/>
      <c r="N71" s="5" t="s">
        <v>253</v>
      </c>
      <c r="O71" s="5"/>
      <c r="P71" s="5"/>
      <c r="Q71" s="5"/>
      <c r="R71" s="5" t="s">
        <v>253</v>
      </c>
      <c r="S71" s="5"/>
      <c r="T71" s="5" t="s">
        <v>253</v>
      </c>
      <c r="U71" s="5"/>
      <c r="V71" s="5">
        <v>47.08</v>
      </c>
      <c r="W71" s="5" t="s">
        <v>55</v>
      </c>
      <c r="X71" s="5" t="s">
        <v>253</v>
      </c>
      <c r="Y71" s="5"/>
      <c r="Z71" s="5" t="s">
        <v>253</v>
      </c>
      <c r="AA71" s="5"/>
      <c r="AB71" s="5" t="s">
        <v>253</v>
      </c>
      <c r="AC71" s="6"/>
      <c r="AD71" s="5"/>
      <c r="AE71" s="6"/>
      <c r="AF71" s="5"/>
      <c r="AG71" s="6"/>
      <c r="AH71" s="5"/>
      <c r="AI71" s="6"/>
      <c r="AJ71" s="5"/>
      <c r="AK71" s="6"/>
      <c r="AL71" s="87"/>
      <c r="AM71" s="88"/>
      <c r="AN71" s="88"/>
      <c r="AO71" s="88"/>
      <c r="AP71" s="88"/>
      <c r="AQ71" s="88"/>
      <c r="AR71" s="88"/>
      <c r="AS71" s="88"/>
      <c r="AT71" s="88"/>
      <c r="AU71" s="88"/>
      <c r="AV71" s="88"/>
    </row>
    <row r="72" spans="1:48">
      <c r="A72" s="2">
        <v>70</v>
      </c>
      <c r="B72" s="49" t="s">
        <v>100</v>
      </c>
      <c r="C72" s="49" t="s">
        <v>293</v>
      </c>
      <c r="D72" s="24" t="s">
        <v>290</v>
      </c>
      <c r="E72" s="24">
        <v>2</v>
      </c>
      <c r="F72" s="45">
        <f t="shared" si="3"/>
        <v>82.32</v>
      </c>
      <c r="G72" s="47">
        <f t="shared" si="4"/>
        <v>41.16</v>
      </c>
      <c r="H72" s="24"/>
      <c r="I72" s="24"/>
      <c r="J72" s="24"/>
      <c r="K72" s="24"/>
      <c r="L72" s="24"/>
      <c r="M72" s="24"/>
      <c r="N72" s="57"/>
      <c r="O72" s="56"/>
      <c r="P72" s="24"/>
      <c r="Q72" s="24"/>
      <c r="R72" s="24"/>
      <c r="S72" s="24"/>
      <c r="T72" s="13">
        <v>46.69</v>
      </c>
      <c r="U72" s="24" t="s">
        <v>59</v>
      </c>
      <c r="V72" s="24" t="s">
        <v>253</v>
      </c>
      <c r="W72" s="24"/>
      <c r="X72" s="13">
        <v>35.630000000000003</v>
      </c>
      <c r="Y72" s="24" t="s">
        <v>59</v>
      </c>
      <c r="Z72" s="24" t="s">
        <v>253</v>
      </c>
      <c r="AA72" s="24"/>
      <c r="AB72" s="24" t="s">
        <v>253</v>
      </c>
      <c r="AC72" s="24"/>
      <c r="AD72" s="24"/>
      <c r="AE72" s="24"/>
      <c r="AF72" s="24"/>
      <c r="AG72" s="24"/>
      <c r="AH72" s="24"/>
      <c r="AI72" s="24"/>
      <c r="AJ72" s="24"/>
      <c r="AK72" s="24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</row>
    <row r="73" spans="1:48">
      <c r="A73" s="2">
        <v>71</v>
      </c>
      <c r="B73" s="8" t="s">
        <v>302</v>
      </c>
      <c r="C73" s="8" t="s">
        <v>150</v>
      </c>
      <c r="D73" s="8" t="s">
        <v>301</v>
      </c>
      <c r="E73" s="24">
        <v>1</v>
      </c>
      <c r="F73" s="45">
        <f t="shared" si="3"/>
        <v>65</v>
      </c>
      <c r="G73" s="47">
        <f t="shared" si="4"/>
        <v>65</v>
      </c>
      <c r="H73" s="8"/>
      <c r="I73" s="8"/>
      <c r="J73" s="8"/>
      <c r="K73" s="8"/>
      <c r="L73" s="8"/>
      <c r="M73" s="27"/>
      <c r="N73" s="8"/>
      <c r="O73" s="8"/>
      <c r="P73" s="15"/>
      <c r="Q73" s="8"/>
      <c r="R73" s="8"/>
      <c r="S73" s="8"/>
      <c r="T73" s="8"/>
      <c r="U73" s="8"/>
      <c r="V73" s="11">
        <v>65</v>
      </c>
      <c r="W73" s="8" t="s">
        <v>33</v>
      </c>
      <c r="X73" s="8" t="s">
        <v>253</v>
      </c>
      <c r="Y73" s="8"/>
      <c r="Z73" s="8" t="s">
        <v>253</v>
      </c>
      <c r="AA73" s="8"/>
      <c r="AB73" s="24" t="s">
        <v>253</v>
      </c>
      <c r="AC73" s="8"/>
      <c r="AD73" s="8"/>
      <c r="AE73" s="8"/>
      <c r="AF73" s="8"/>
      <c r="AG73" s="8"/>
      <c r="AH73" s="8"/>
      <c r="AI73" s="8"/>
      <c r="AJ73" s="8"/>
      <c r="AK73" s="8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</row>
    <row r="74" spans="1:48">
      <c r="A74" s="2">
        <v>72</v>
      </c>
      <c r="B74" s="61" t="s">
        <v>209</v>
      </c>
      <c r="C74" s="61" t="s">
        <v>111</v>
      </c>
      <c r="D74" s="79" t="s">
        <v>210</v>
      </c>
      <c r="E74" s="24">
        <v>1</v>
      </c>
      <c r="F74" s="45">
        <f t="shared" si="3"/>
        <v>64.02</v>
      </c>
      <c r="G74" s="47">
        <f t="shared" si="4"/>
        <v>64.02</v>
      </c>
      <c r="H74" s="24"/>
      <c r="I74" s="24"/>
      <c r="J74" s="24"/>
      <c r="K74" s="24"/>
      <c r="L74" s="24"/>
      <c r="M74" s="24"/>
      <c r="N74" s="13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13">
        <v>64.02</v>
      </c>
      <c r="AA74" s="24" t="s">
        <v>211</v>
      </c>
      <c r="AB74" s="13" t="s">
        <v>253</v>
      </c>
      <c r="AC74" s="24"/>
      <c r="AD74" s="24"/>
      <c r="AE74" s="24"/>
      <c r="AF74" s="13"/>
      <c r="AG74" s="24"/>
      <c r="AH74" s="13"/>
      <c r="AI74" s="24"/>
      <c r="AJ74" s="13"/>
      <c r="AK74" s="24"/>
      <c r="AL74" s="24"/>
    </row>
    <row r="75" spans="1:48">
      <c r="A75" s="2">
        <v>73</v>
      </c>
      <c r="B75" s="61" t="s">
        <v>209</v>
      </c>
      <c r="C75" s="61" t="s">
        <v>212</v>
      </c>
      <c r="D75" s="79" t="s">
        <v>211</v>
      </c>
      <c r="E75" s="9">
        <v>1</v>
      </c>
      <c r="F75" s="45">
        <f t="shared" si="3"/>
        <v>64.02</v>
      </c>
      <c r="G75" s="47">
        <f t="shared" si="4"/>
        <v>64.02</v>
      </c>
      <c r="H75" s="24"/>
      <c r="I75" s="24"/>
      <c r="J75" s="24"/>
      <c r="K75" s="24"/>
      <c r="L75" s="24"/>
      <c r="M75" s="24"/>
      <c r="N75" s="13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13">
        <v>64.02</v>
      </c>
      <c r="AA75" s="24" t="s">
        <v>210</v>
      </c>
      <c r="AB75" s="13" t="s">
        <v>253</v>
      </c>
      <c r="AC75" s="24"/>
      <c r="AD75" s="24"/>
      <c r="AE75" s="24"/>
      <c r="AF75" s="13"/>
      <c r="AG75" s="24"/>
      <c r="AH75" s="13"/>
      <c r="AI75" s="24"/>
      <c r="AJ75" s="13"/>
      <c r="AK75" s="24"/>
      <c r="AL75" s="24"/>
    </row>
    <row r="76" spans="1:48">
      <c r="A76" s="2">
        <v>74</v>
      </c>
      <c r="B76" s="8" t="s">
        <v>311</v>
      </c>
      <c r="C76" s="8" t="s">
        <v>168</v>
      </c>
      <c r="D76" s="8" t="s">
        <v>312</v>
      </c>
      <c r="E76" s="24">
        <v>1</v>
      </c>
      <c r="F76" s="45">
        <f t="shared" si="3"/>
        <v>62.5</v>
      </c>
      <c r="G76" s="47">
        <f t="shared" si="4"/>
        <v>62.5</v>
      </c>
      <c r="H76" s="8"/>
      <c r="I76" s="8"/>
      <c r="J76" s="8"/>
      <c r="K76" s="8"/>
      <c r="L76" s="8"/>
      <c r="M76" s="27"/>
      <c r="N76" s="8"/>
      <c r="O76" s="8"/>
      <c r="P76" s="15"/>
      <c r="Q76" s="8"/>
      <c r="R76" s="8"/>
      <c r="S76" s="8"/>
      <c r="T76" s="8"/>
      <c r="U76" s="8"/>
      <c r="V76" s="8"/>
      <c r="W76" s="8"/>
      <c r="X76" s="8"/>
      <c r="Y76" s="8"/>
      <c r="Z76" s="11">
        <v>62.5</v>
      </c>
      <c r="AA76" s="8" t="s">
        <v>296</v>
      </c>
      <c r="AB76" s="24" t="s">
        <v>253</v>
      </c>
      <c r="AC76" s="8"/>
      <c r="AD76" s="8"/>
      <c r="AE76" s="8"/>
      <c r="AF76" s="8"/>
      <c r="AG76" s="8"/>
      <c r="AH76" s="8"/>
      <c r="AI76" s="8"/>
      <c r="AJ76" s="8"/>
      <c r="AK76" s="8"/>
      <c r="AL76" s="17"/>
      <c r="AM76" s="17"/>
      <c r="AN76" s="17"/>
      <c r="AO76" s="17"/>
      <c r="AP76" s="17"/>
      <c r="AQ76" s="17"/>
      <c r="AR76" s="1"/>
      <c r="AS76" s="1"/>
      <c r="AT76" s="1"/>
      <c r="AU76" s="1"/>
      <c r="AV76" s="1"/>
    </row>
    <row r="77" spans="1:48" s="8" customFormat="1">
      <c r="A77" s="2">
        <v>75</v>
      </c>
      <c r="B77" s="61" t="s">
        <v>35</v>
      </c>
      <c r="C77" s="61" t="s">
        <v>36</v>
      </c>
      <c r="D77" s="79" t="s">
        <v>15</v>
      </c>
      <c r="E77" s="9">
        <v>1</v>
      </c>
      <c r="F77" s="45">
        <f t="shared" si="3"/>
        <v>58.52</v>
      </c>
      <c r="G77" s="47">
        <f t="shared" si="4"/>
        <v>58.52</v>
      </c>
      <c r="H77" s="5"/>
      <c r="I77" s="5"/>
      <c r="J77" s="5">
        <v>58.52</v>
      </c>
      <c r="K77" s="5" t="s">
        <v>12</v>
      </c>
      <c r="L77" s="5"/>
      <c r="M77" s="5"/>
      <c r="N77" s="71" t="s">
        <v>253</v>
      </c>
      <c r="O77" s="71"/>
      <c r="P77" s="5"/>
      <c r="Q77" s="5"/>
      <c r="R77" s="5" t="s">
        <v>253</v>
      </c>
      <c r="S77" s="5"/>
      <c r="T77" s="5" t="s">
        <v>253</v>
      </c>
      <c r="U77" s="5"/>
      <c r="V77" s="5" t="s">
        <v>253</v>
      </c>
      <c r="W77" s="5"/>
      <c r="X77" s="5" t="s">
        <v>253</v>
      </c>
      <c r="Y77" s="5"/>
      <c r="Z77" s="5" t="s">
        <v>253</v>
      </c>
      <c r="AA77" s="5"/>
      <c r="AB77" s="5" t="s">
        <v>253</v>
      </c>
      <c r="AC77" s="6"/>
      <c r="AD77" s="5"/>
      <c r="AE77" s="6"/>
      <c r="AF77" s="5"/>
      <c r="AG77" s="6"/>
      <c r="AH77" s="5"/>
      <c r="AI77" s="6"/>
      <c r="AJ77" s="5"/>
      <c r="AK77" s="6"/>
      <c r="AL77" s="85"/>
      <c r="AM77" s="24"/>
      <c r="AN77" s="24"/>
      <c r="AO77" s="24"/>
      <c r="AP77" s="24"/>
      <c r="AQ77" s="24"/>
      <c r="AR77" s="24"/>
      <c r="AS77" s="24"/>
      <c r="AT77" s="24"/>
      <c r="AU77" s="24"/>
      <c r="AV77" s="24"/>
    </row>
    <row r="78" spans="1:48" s="8" customFormat="1">
      <c r="A78" s="2">
        <v>76</v>
      </c>
      <c r="B78" s="61" t="s">
        <v>273</v>
      </c>
      <c r="C78" s="61" t="s">
        <v>36</v>
      </c>
      <c r="D78" s="79" t="s">
        <v>274</v>
      </c>
      <c r="E78" s="24">
        <v>1</v>
      </c>
      <c r="F78" s="45">
        <f t="shared" si="3"/>
        <v>57.95</v>
      </c>
      <c r="G78" s="47">
        <f t="shared" si="4"/>
        <v>57.95</v>
      </c>
      <c r="H78" s="12"/>
      <c r="I78" s="12"/>
      <c r="J78" s="5"/>
      <c r="K78" s="5"/>
      <c r="L78" s="5"/>
      <c r="M78" s="5"/>
      <c r="N78" s="5">
        <v>57.95</v>
      </c>
      <c r="O78" s="5" t="s">
        <v>275</v>
      </c>
      <c r="P78" s="5"/>
      <c r="Q78" s="5"/>
      <c r="R78" s="5" t="s">
        <v>253</v>
      </c>
      <c r="S78" s="5"/>
      <c r="T78" s="5" t="s">
        <v>253</v>
      </c>
      <c r="U78" s="5"/>
      <c r="V78" s="5" t="s">
        <v>253</v>
      </c>
      <c r="W78" s="5"/>
      <c r="X78" s="5" t="s">
        <v>253</v>
      </c>
      <c r="Y78" s="5"/>
      <c r="Z78" s="5" t="s">
        <v>253</v>
      </c>
      <c r="AA78" s="5"/>
      <c r="AB78" s="24" t="s">
        <v>253</v>
      </c>
      <c r="AC78" s="6"/>
      <c r="AD78" s="5"/>
      <c r="AE78" s="6"/>
      <c r="AF78" s="5"/>
      <c r="AG78" s="6"/>
      <c r="AH78" s="5"/>
      <c r="AI78" s="6"/>
      <c r="AJ78" s="5"/>
      <c r="AK78" s="6"/>
      <c r="AL78" s="85"/>
      <c r="AM78" s="24"/>
      <c r="AN78" s="24"/>
      <c r="AO78" s="24"/>
      <c r="AP78" s="24"/>
      <c r="AQ78" s="24"/>
      <c r="AR78" s="24"/>
      <c r="AS78" s="24"/>
      <c r="AT78" s="24"/>
      <c r="AU78" s="24"/>
      <c r="AV78" s="24"/>
    </row>
    <row r="79" spans="1:48" s="8" customFormat="1">
      <c r="A79" s="2">
        <v>77</v>
      </c>
      <c r="B79" s="61" t="s">
        <v>273</v>
      </c>
      <c r="C79" s="61" t="s">
        <v>276</v>
      </c>
      <c r="D79" s="79" t="s">
        <v>275</v>
      </c>
      <c r="E79" s="24">
        <v>1</v>
      </c>
      <c r="F79" s="45">
        <f t="shared" si="3"/>
        <v>57.95</v>
      </c>
      <c r="G79" s="47">
        <f t="shared" si="4"/>
        <v>57.95</v>
      </c>
      <c r="H79" s="12"/>
      <c r="I79" s="12"/>
      <c r="J79" s="5"/>
      <c r="K79" s="5"/>
      <c r="L79" s="5"/>
      <c r="M79" s="5"/>
      <c r="N79" s="5">
        <v>57.95</v>
      </c>
      <c r="O79" s="5" t="s">
        <v>274</v>
      </c>
      <c r="P79" s="5"/>
      <c r="Q79" s="5"/>
      <c r="R79" s="5" t="s">
        <v>253</v>
      </c>
      <c r="S79" s="5"/>
      <c r="T79" s="5" t="s">
        <v>253</v>
      </c>
      <c r="U79" s="5"/>
      <c r="V79" s="5" t="s">
        <v>253</v>
      </c>
      <c r="W79" s="5"/>
      <c r="X79" s="5" t="s">
        <v>253</v>
      </c>
      <c r="Y79" s="5"/>
      <c r="Z79" s="5" t="s">
        <v>253</v>
      </c>
      <c r="AA79" s="5"/>
      <c r="AB79" s="13" t="s">
        <v>253</v>
      </c>
      <c r="AC79" s="6"/>
      <c r="AD79" s="5"/>
      <c r="AE79" s="6"/>
      <c r="AF79" s="12"/>
      <c r="AG79" s="24"/>
      <c r="AH79" s="5"/>
      <c r="AI79" s="6"/>
      <c r="AJ79" s="5"/>
      <c r="AK79" s="6"/>
      <c r="AL79" s="85"/>
      <c r="AM79" s="24"/>
      <c r="AN79" s="24"/>
      <c r="AO79" s="24"/>
      <c r="AP79" s="24"/>
      <c r="AQ79" s="24"/>
      <c r="AR79" s="24"/>
      <c r="AS79" s="24"/>
      <c r="AT79" s="24"/>
      <c r="AU79" s="24"/>
      <c r="AV79" s="24"/>
    </row>
    <row r="80" spans="1:48" s="8" customFormat="1">
      <c r="A80" s="2">
        <v>78</v>
      </c>
      <c r="B80" s="61" t="s">
        <v>205</v>
      </c>
      <c r="C80" s="61" t="s">
        <v>206</v>
      </c>
      <c r="D80" s="79" t="s">
        <v>194</v>
      </c>
      <c r="E80" s="24">
        <v>1</v>
      </c>
      <c r="F80" s="45">
        <f t="shared" si="3"/>
        <v>56.48</v>
      </c>
      <c r="G80" s="47">
        <f t="shared" si="4"/>
        <v>56.48</v>
      </c>
      <c r="H80" s="24"/>
      <c r="I80" s="24"/>
      <c r="J80" s="24"/>
      <c r="K80" s="24"/>
      <c r="L80" s="24"/>
      <c r="M80" s="24"/>
      <c r="N80" s="13"/>
      <c r="O80" s="24"/>
      <c r="P80" s="24"/>
      <c r="Q80" s="24"/>
      <c r="R80" s="13">
        <v>56.48</v>
      </c>
      <c r="S80" s="24" t="s">
        <v>33</v>
      </c>
      <c r="T80" s="24" t="s">
        <v>253</v>
      </c>
      <c r="U80" s="24"/>
      <c r="V80" s="24" t="s">
        <v>253</v>
      </c>
      <c r="W80" s="24"/>
      <c r="X80" s="13" t="s">
        <v>253</v>
      </c>
      <c r="Y80" s="24"/>
      <c r="Z80" s="24" t="s">
        <v>253</v>
      </c>
      <c r="AA80" s="24"/>
      <c r="AB80" s="13" t="s">
        <v>253</v>
      </c>
      <c r="AC80" s="24"/>
      <c r="AD80" s="24"/>
      <c r="AE80" s="24"/>
      <c r="AF80" s="13"/>
      <c r="AG80" s="24"/>
      <c r="AH80" s="13"/>
      <c r="AI80" s="24"/>
      <c r="AJ80" s="13"/>
      <c r="AK80" s="24"/>
      <c r="AL80" s="86"/>
      <c r="AM80" s="24"/>
      <c r="AN80" s="24"/>
      <c r="AO80" s="24"/>
      <c r="AP80" s="24"/>
      <c r="AQ80" s="24"/>
      <c r="AR80" s="24"/>
      <c r="AS80" s="24"/>
      <c r="AT80" s="24"/>
      <c r="AU80" s="24"/>
      <c r="AV80" s="24"/>
    </row>
    <row r="81" spans="1:48" s="8" customFormat="1">
      <c r="A81" s="2">
        <v>79</v>
      </c>
      <c r="B81" s="8" t="s">
        <v>315</v>
      </c>
      <c r="C81" s="8" t="s">
        <v>106</v>
      </c>
      <c r="D81" s="8" t="s">
        <v>319</v>
      </c>
      <c r="E81" s="24">
        <v>1</v>
      </c>
      <c r="F81" s="45">
        <f t="shared" si="3"/>
        <v>54.92</v>
      </c>
      <c r="G81" s="47">
        <f t="shared" si="4"/>
        <v>54.92</v>
      </c>
      <c r="Z81" s="11">
        <v>54.92</v>
      </c>
      <c r="AA81" s="8" t="s">
        <v>30</v>
      </c>
      <c r="AB81" s="24" t="s">
        <v>253</v>
      </c>
      <c r="AL81" s="15"/>
    </row>
    <row r="82" spans="1:48" s="8" customFormat="1">
      <c r="A82" s="2">
        <v>80</v>
      </c>
      <c r="B82" s="61" t="s">
        <v>160</v>
      </c>
      <c r="C82" s="61" t="s">
        <v>161</v>
      </c>
      <c r="D82" s="79" t="s">
        <v>14</v>
      </c>
      <c r="E82" s="9">
        <v>1</v>
      </c>
      <c r="F82" s="45">
        <f t="shared" si="3"/>
        <v>54.77</v>
      </c>
      <c r="G82" s="47">
        <f t="shared" si="4"/>
        <v>54.77</v>
      </c>
      <c r="H82" s="5"/>
      <c r="I82" s="5"/>
      <c r="J82" s="25"/>
      <c r="K82" s="25"/>
      <c r="L82" s="5"/>
      <c r="M82" s="5"/>
      <c r="N82" s="5">
        <v>54.77</v>
      </c>
      <c r="O82" s="5" t="s">
        <v>264</v>
      </c>
      <c r="P82" s="5"/>
      <c r="Q82" s="5"/>
      <c r="R82" s="5" t="s">
        <v>253</v>
      </c>
      <c r="S82" s="5"/>
      <c r="T82" s="5" t="s">
        <v>253</v>
      </c>
      <c r="U82" s="5"/>
      <c r="V82" s="5" t="s">
        <v>253</v>
      </c>
      <c r="W82" s="5"/>
      <c r="X82" s="5" t="s">
        <v>253</v>
      </c>
      <c r="Y82" s="5"/>
      <c r="Z82" s="5" t="s">
        <v>253</v>
      </c>
      <c r="AA82" s="5"/>
      <c r="AB82" s="5" t="s">
        <v>253</v>
      </c>
      <c r="AC82" s="6"/>
      <c r="AD82" s="5"/>
      <c r="AE82" s="6"/>
      <c r="AF82" s="5"/>
      <c r="AG82" s="6"/>
      <c r="AH82" s="5"/>
      <c r="AI82" s="6"/>
      <c r="AJ82" s="5"/>
      <c r="AK82" s="6"/>
      <c r="AL82" s="85"/>
      <c r="AM82" s="24"/>
      <c r="AN82" s="24"/>
      <c r="AO82" s="24"/>
      <c r="AP82" s="24"/>
      <c r="AQ82" s="24"/>
      <c r="AR82" s="24"/>
      <c r="AS82" s="24"/>
      <c r="AT82" s="24"/>
      <c r="AU82" s="24"/>
      <c r="AV82" s="24"/>
    </row>
    <row r="83" spans="1:48">
      <c r="A83" s="2">
        <v>81</v>
      </c>
      <c r="B83" s="61" t="s">
        <v>270</v>
      </c>
      <c r="C83" s="61" t="s">
        <v>271</v>
      </c>
      <c r="D83" s="79" t="s">
        <v>272</v>
      </c>
      <c r="E83" s="9">
        <v>1</v>
      </c>
      <c r="F83" s="45">
        <f t="shared" si="3"/>
        <v>54.77</v>
      </c>
      <c r="G83" s="47">
        <f t="shared" si="4"/>
        <v>54.77</v>
      </c>
      <c r="H83" s="5"/>
      <c r="I83" s="5"/>
      <c r="J83" s="25"/>
      <c r="K83" s="25"/>
      <c r="L83" s="5"/>
      <c r="M83" s="5"/>
      <c r="N83" s="5">
        <v>54.77</v>
      </c>
      <c r="O83" s="5" t="s">
        <v>14</v>
      </c>
      <c r="P83" s="5"/>
      <c r="Q83" s="5"/>
      <c r="R83" s="5" t="s">
        <v>253</v>
      </c>
      <c r="S83" s="5"/>
      <c r="T83" s="5" t="s">
        <v>253</v>
      </c>
      <c r="U83" s="5"/>
      <c r="V83" s="5" t="s">
        <v>253</v>
      </c>
      <c r="W83" s="5"/>
      <c r="X83" s="5" t="s">
        <v>253</v>
      </c>
      <c r="Y83" s="5"/>
      <c r="Z83" s="5" t="s">
        <v>253</v>
      </c>
      <c r="AA83" s="5"/>
      <c r="AB83" s="24" t="s">
        <v>253</v>
      </c>
      <c r="AC83" s="6"/>
      <c r="AD83" s="5"/>
      <c r="AE83" s="6"/>
      <c r="AF83" s="5"/>
      <c r="AG83" s="21"/>
      <c r="AH83" s="5"/>
      <c r="AI83" s="6"/>
      <c r="AJ83" s="5"/>
      <c r="AK83" s="6"/>
      <c r="AL83" s="2"/>
      <c r="AM83" s="88"/>
      <c r="AN83" s="88"/>
      <c r="AO83" s="88"/>
      <c r="AP83" s="88"/>
      <c r="AQ83" s="88"/>
      <c r="AR83" s="88"/>
      <c r="AS83" s="88"/>
      <c r="AT83" s="88"/>
      <c r="AU83" s="88"/>
      <c r="AV83" s="88"/>
    </row>
    <row r="84" spans="1:48">
      <c r="A84" s="2">
        <v>82</v>
      </c>
      <c r="B84" s="8" t="s">
        <v>316</v>
      </c>
      <c r="C84" s="8" t="s">
        <v>314</v>
      </c>
      <c r="D84" s="8" t="s">
        <v>320</v>
      </c>
      <c r="E84" s="24">
        <v>1</v>
      </c>
      <c r="F84" s="45">
        <f t="shared" si="3"/>
        <v>53.41</v>
      </c>
      <c r="G84" s="47">
        <f t="shared" si="4"/>
        <v>53.41</v>
      </c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11">
        <v>53.41</v>
      </c>
      <c r="AA84" s="8" t="s">
        <v>321</v>
      </c>
      <c r="AB84" s="13" t="s">
        <v>253</v>
      </c>
      <c r="AC84" s="8"/>
      <c r="AD84" s="8"/>
      <c r="AE84" s="8"/>
      <c r="AF84" s="8"/>
      <c r="AG84" s="27"/>
      <c r="AH84" s="8"/>
      <c r="AI84" s="8"/>
      <c r="AJ84" s="8"/>
      <c r="AK84" s="8"/>
      <c r="AL84" s="8"/>
      <c r="AM84" s="17"/>
      <c r="AN84" s="17"/>
      <c r="AO84" s="17"/>
      <c r="AP84" s="17"/>
      <c r="AQ84" s="17"/>
      <c r="AR84" s="1"/>
      <c r="AS84" s="1"/>
      <c r="AT84" s="1"/>
      <c r="AU84" s="1"/>
      <c r="AV84" s="1"/>
    </row>
    <row r="85" spans="1:48">
      <c r="A85" s="2">
        <v>83</v>
      </c>
      <c r="B85" s="8" t="s">
        <v>205</v>
      </c>
      <c r="C85" s="8" t="s">
        <v>313</v>
      </c>
      <c r="D85" s="8" t="s">
        <v>321</v>
      </c>
      <c r="E85" s="24">
        <v>1</v>
      </c>
      <c r="F85" s="45">
        <f t="shared" si="3"/>
        <v>53.41</v>
      </c>
      <c r="G85" s="47">
        <f t="shared" si="4"/>
        <v>53.41</v>
      </c>
      <c r="H85" s="8"/>
      <c r="I85" s="8"/>
      <c r="J85" s="8"/>
      <c r="K85" s="8"/>
      <c r="L85" s="8"/>
      <c r="M85" s="8"/>
      <c r="N85" s="8"/>
      <c r="O85" s="17"/>
      <c r="P85" s="8"/>
      <c r="Q85" s="8"/>
      <c r="R85" s="8"/>
      <c r="S85" s="8"/>
      <c r="T85" s="8"/>
      <c r="U85" s="8"/>
      <c r="V85" s="8"/>
      <c r="W85" s="8"/>
      <c r="X85" s="8"/>
      <c r="Y85" s="8"/>
      <c r="Z85" s="11">
        <v>53.41</v>
      </c>
      <c r="AA85" s="8" t="s">
        <v>320</v>
      </c>
      <c r="AB85" s="13" t="s">
        <v>253</v>
      </c>
      <c r="AC85" s="8"/>
      <c r="AD85" s="8"/>
      <c r="AE85" s="8"/>
      <c r="AF85" s="8"/>
      <c r="AG85" s="27"/>
      <c r="AH85" s="8"/>
      <c r="AI85" s="8"/>
      <c r="AJ85" s="8"/>
      <c r="AK85" s="8"/>
      <c r="AL85" s="8"/>
      <c r="AM85" s="17"/>
      <c r="AN85" s="17"/>
      <c r="AO85" s="17"/>
      <c r="AP85" s="17"/>
      <c r="AQ85" s="17"/>
      <c r="AR85" s="1"/>
      <c r="AS85" s="1"/>
      <c r="AT85" s="1"/>
      <c r="AU85" s="1"/>
      <c r="AV85" s="1"/>
    </row>
    <row r="86" spans="1:48">
      <c r="A86" s="2">
        <v>84</v>
      </c>
      <c r="B86" s="61" t="s">
        <v>195</v>
      </c>
      <c r="C86" s="61" t="s">
        <v>196</v>
      </c>
      <c r="D86" s="79" t="s">
        <v>197</v>
      </c>
      <c r="E86" s="9">
        <v>1</v>
      </c>
      <c r="F86" s="45">
        <f t="shared" si="3"/>
        <v>52.08</v>
      </c>
      <c r="G86" s="47">
        <f t="shared" si="4"/>
        <v>52.08</v>
      </c>
      <c r="H86" s="5"/>
      <c r="I86" s="5"/>
      <c r="J86" s="5"/>
      <c r="K86" s="5"/>
      <c r="L86" s="5"/>
      <c r="M86" s="5"/>
      <c r="N86" s="5">
        <v>52.08</v>
      </c>
      <c r="O86" s="16" t="s">
        <v>198</v>
      </c>
      <c r="P86" s="5"/>
      <c r="Q86" s="5"/>
      <c r="R86" s="5" t="s">
        <v>253</v>
      </c>
      <c r="S86" s="5"/>
      <c r="T86" s="5" t="s">
        <v>253</v>
      </c>
      <c r="U86" s="5"/>
      <c r="V86" s="5" t="s">
        <v>253</v>
      </c>
      <c r="W86" s="5"/>
      <c r="X86" s="5" t="s">
        <v>253</v>
      </c>
      <c r="Y86" s="5"/>
      <c r="Z86" s="5" t="s">
        <v>253</v>
      </c>
      <c r="AA86" s="5"/>
      <c r="AB86" s="24" t="s">
        <v>253</v>
      </c>
      <c r="AC86" s="6"/>
      <c r="AD86" s="5"/>
      <c r="AE86" s="6"/>
      <c r="AF86" s="5"/>
      <c r="AG86" s="21"/>
      <c r="AH86" s="5"/>
      <c r="AI86" s="6"/>
      <c r="AJ86" s="5"/>
      <c r="AK86" s="6"/>
      <c r="AL86" s="2"/>
      <c r="AM86" s="88"/>
      <c r="AN86" s="88"/>
      <c r="AO86" s="88"/>
      <c r="AP86" s="88"/>
      <c r="AQ86" s="88"/>
      <c r="AR86" s="88"/>
      <c r="AS86" s="88"/>
      <c r="AT86" s="88"/>
      <c r="AU86" s="88"/>
      <c r="AV86" s="88"/>
    </row>
    <row r="87" spans="1:48">
      <c r="A87" s="2">
        <v>85</v>
      </c>
      <c r="B87" s="61" t="s">
        <v>200</v>
      </c>
      <c r="C87" s="61" t="s">
        <v>201</v>
      </c>
      <c r="D87" s="79" t="s">
        <v>198</v>
      </c>
      <c r="E87" s="9">
        <v>1</v>
      </c>
      <c r="F87" s="45">
        <f t="shared" si="3"/>
        <v>52.08</v>
      </c>
      <c r="G87" s="47">
        <f t="shared" si="4"/>
        <v>52.08</v>
      </c>
      <c r="H87" s="5"/>
      <c r="I87" s="5"/>
      <c r="J87" s="5"/>
      <c r="K87" s="5"/>
      <c r="L87" s="5"/>
      <c r="M87" s="5"/>
      <c r="N87" s="5">
        <v>52.08</v>
      </c>
      <c r="O87" s="5" t="s">
        <v>197</v>
      </c>
      <c r="P87" s="5"/>
      <c r="Q87" s="5"/>
      <c r="R87" s="5" t="s">
        <v>253</v>
      </c>
      <c r="S87" s="5"/>
      <c r="T87" s="5" t="s">
        <v>253</v>
      </c>
      <c r="U87" s="5"/>
      <c r="V87" s="5" t="s">
        <v>253</v>
      </c>
      <c r="W87" s="5"/>
      <c r="X87" s="5" t="s">
        <v>253</v>
      </c>
      <c r="Y87" s="5"/>
      <c r="Z87" s="5" t="s">
        <v>253</v>
      </c>
      <c r="AA87" s="5"/>
      <c r="AB87" s="5" t="s">
        <v>253</v>
      </c>
      <c r="AC87" s="6"/>
      <c r="AD87" s="5"/>
      <c r="AE87" s="6"/>
      <c r="AF87" s="5"/>
      <c r="AG87" s="21"/>
      <c r="AH87" s="5"/>
      <c r="AI87" s="6"/>
      <c r="AJ87" s="5"/>
      <c r="AK87" s="6"/>
      <c r="AL87" s="2"/>
      <c r="AM87" s="88"/>
      <c r="AN87" s="88"/>
      <c r="AO87" s="88"/>
      <c r="AP87" s="88"/>
      <c r="AQ87" s="88"/>
      <c r="AR87" s="88"/>
      <c r="AS87" s="88"/>
      <c r="AT87" s="88"/>
      <c r="AU87" s="88"/>
      <c r="AV87" s="88"/>
    </row>
    <row r="88" spans="1:48">
      <c r="A88" s="2">
        <v>86</v>
      </c>
      <c r="B88" s="8" t="s">
        <v>317</v>
      </c>
      <c r="C88" s="8" t="s">
        <v>318</v>
      </c>
      <c r="D88" s="8" t="s">
        <v>322</v>
      </c>
      <c r="E88" s="24">
        <v>1</v>
      </c>
      <c r="F88" s="45">
        <f t="shared" si="3"/>
        <v>52.08</v>
      </c>
      <c r="G88" s="47">
        <f t="shared" si="4"/>
        <v>52.08</v>
      </c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11">
        <v>52.08</v>
      </c>
      <c r="AA88" s="8" t="s">
        <v>297</v>
      </c>
      <c r="AB88" s="24" t="s">
        <v>253</v>
      </c>
      <c r="AC88" s="8"/>
      <c r="AD88" s="8"/>
      <c r="AE88" s="8"/>
      <c r="AF88" s="8"/>
      <c r="AG88" s="27"/>
      <c r="AH88" s="8"/>
      <c r="AI88" s="8"/>
      <c r="AJ88" s="8"/>
      <c r="AK88" s="8"/>
      <c r="AL88" s="8"/>
      <c r="AM88" s="17"/>
      <c r="AN88" s="17"/>
      <c r="AO88" s="17"/>
      <c r="AP88" s="17"/>
      <c r="AQ88" s="17"/>
      <c r="AR88" s="1"/>
      <c r="AS88" s="1"/>
      <c r="AT88" s="1"/>
      <c r="AU88" s="1"/>
      <c r="AV88" s="1"/>
    </row>
    <row r="89" spans="1:48">
      <c r="A89" s="2">
        <v>87</v>
      </c>
      <c r="B89" s="61" t="s">
        <v>265</v>
      </c>
      <c r="C89" s="61" t="s">
        <v>287</v>
      </c>
      <c r="D89" s="79" t="s">
        <v>268</v>
      </c>
      <c r="E89" s="9">
        <v>1</v>
      </c>
      <c r="F89" s="45">
        <f t="shared" si="3"/>
        <v>51.88</v>
      </c>
      <c r="G89" s="47">
        <f t="shared" si="4"/>
        <v>51.88</v>
      </c>
      <c r="H89" s="5"/>
      <c r="I89" s="5"/>
      <c r="J89" s="5"/>
      <c r="K89" s="5"/>
      <c r="L89" s="5"/>
      <c r="M89" s="5"/>
      <c r="N89" s="5">
        <v>51.88</v>
      </c>
      <c r="O89" s="24" t="s">
        <v>269</v>
      </c>
      <c r="P89" s="5"/>
      <c r="Q89" s="5"/>
      <c r="R89" s="5" t="s">
        <v>253</v>
      </c>
      <c r="S89" s="5"/>
      <c r="T89" s="5" t="s">
        <v>253</v>
      </c>
      <c r="U89" s="5"/>
      <c r="V89" s="5" t="s">
        <v>253</v>
      </c>
      <c r="W89" s="5"/>
      <c r="X89" s="5" t="s">
        <v>253</v>
      </c>
      <c r="Y89" s="5"/>
      <c r="Z89" s="5" t="s">
        <v>253</v>
      </c>
      <c r="AA89" s="5"/>
      <c r="AB89" s="13" t="s">
        <v>253</v>
      </c>
      <c r="AC89" s="6"/>
      <c r="AD89" s="5"/>
      <c r="AE89" s="6"/>
      <c r="AF89" s="5"/>
      <c r="AG89" s="21"/>
      <c r="AH89" s="5"/>
      <c r="AI89" s="6"/>
      <c r="AJ89" s="5"/>
      <c r="AK89" s="6"/>
      <c r="AL89" s="2"/>
      <c r="AM89" s="88"/>
      <c r="AN89" s="88"/>
      <c r="AO89" s="88"/>
      <c r="AP89" s="88"/>
      <c r="AQ89" s="88"/>
      <c r="AR89" s="88"/>
      <c r="AS89" s="88"/>
      <c r="AT89" s="88"/>
      <c r="AU89" s="88"/>
      <c r="AV89" s="88"/>
    </row>
    <row r="90" spans="1:48">
      <c r="A90" s="2">
        <v>88</v>
      </c>
      <c r="B90" s="61" t="s">
        <v>267</v>
      </c>
      <c r="C90" s="61" t="s">
        <v>107</v>
      </c>
      <c r="D90" s="79" t="s">
        <v>269</v>
      </c>
      <c r="E90" s="9">
        <v>1</v>
      </c>
      <c r="F90" s="45">
        <f t="shared" si="3"/>
        <v>51.88</v>
      </c>
      <c r="G90" s="47">
        <f t="shared" si="4"/>
        <v>51.88</v>
      </c>
      <c r="H90" s="5"/>
      <c r="I90" s="5"/>
      <c r="J90" s="5"/>
      <c r="K90" s="5"/>
      <c r="L90" s="5"/>
      <c r="M90" s="5"/>
      <c r="N90" s="5">
        <v>51.88</v>
      </c>
      <c r="O90" s="24" t="s">
        <v>268</v>
      </c>
      <c r="P90" s="5"/>
      <c r="Q90" s="5"/>
      <c r="R90" s="5" t="s">
        <v>253</v>
      </c>
      <c r="S90" s="5"/>
      <c r="T90" s="5" t="s">
        <v>253</v>
      </c>
      <c r="U90" s="5"/>
      <c r="V90" s="5" t="s">
        <v>253</v>
      </c>
      <c r="W90" s="5"/>
      <c r="X90" s="5" t="s">
        <v>253</v>
      </c>
      <c r="Y90" s="5"/>
      <c r="Z90" s="5" t="s">
        <v>253</v>
      </c>
      <c r="AA90" s="5"/>
      <c r="AB90" s="13" t="s">
        <v>253</v>
      </c>
      <c r="AC90" s="6"/>
      <c r="AD90" s="5"/>
      <c r="AE90" s="6"/>
      <c r="AF90" s="5"/>
      <c r="AG90" s="21"/>
      <c r="AH90" s="5"/>
      <c r="AI90" s="6"/>
      <c r="AJ90" s="5"/>
      <c r="AK90" s="6"/>
      <c r="AL90" s="2"/>
      <c r="AM90" s="88"/>
      <c r="AN90" s="88"/>
      <c r="AO90" s="88"/>
      <c r="AP90" s="88"/>
      <c r="AQ90" s="88"/>
      <c r="AR90" s="88"/>
      <c r="AS90" s="88"/>
      <c r="AT90" s="88"/>
      <c r="AU90" s="88"/>
      <c r="AV90" s="88"/>
    </row>
    <row r="91" spans="1:48">
      <c r="A91" s="2">
        <v>89</v>
      </c>
      <c r="B91" s="49" t="s">
        <v>25</v>
      </c>
      <c r="C91" s="49" t="s">
        <v>277</v>
      </c>
      <c r="D91" s="24" t="s">
        <v>281</v>
      </c>
      <c r="E91" s="24">
        <v>1</v>
      </c>
      <c r="F91" s="45">
        <f t="shared" si="3"/>
        <v>50.65</v>
      </c>
      <c r="G91" s="47">
        <f t="shared" si="4"/>
        <v>50.65</v>
      </c>
      <c r="H91" s="24"/>
      <c r="I91" s="24"/>
      <c r="J91" s="24"/>
      <c r="K91" s="24"/>
      <c r="L91" s="24"/>
      <c r="M91" s="24"/>
      <c r="N91" s="13"/>
      <c r="O91" s="24"/>
      <c r="P91" s="13">
        <v>50.65</v>
      </c>
      <c r="Q91" s="24" t="s">
        <v>280</v>
      </c>
      <c r="R91" s="24" t="s">
        <v>253</v>
      </c>
      <c r="S91" s="24"/>
      <c r="T91" s="24" t="s">
        <v>253</v>
      </c>
      <c r="U91" s="24"/>
      <c r="V91" s="24" t="s">
        <v>253</v>
      </c>
      <c r="W91" s="24"/>
      <c r="X91" s="24" t="s">
        <v>253</v>
      </c>
      <c r="Y91" s="24"/>
      <c r="Z91" s="24" t="s">
        <v>253</v>
      </c>
      <c r="AA91" s="24"/>
      <c r="AB91" s="24" t="s">
        <v>253</v>
      </c>
      <c r="AC91" s="24"/>
      <c r="AD91" s="24"/>
      <c r="AE91" s="24"/>
      <c r="AF91" s="24"/>
      <c r="AG91" s="26"/>
      <c r="AH91" s="24"/>
      <c r="AI91" s="24"/>
      <c r="AJ91" s="24"/>
      <c r="AK91" s="24"/>
      <c r="AL91" s="24"/>
      <c r="AM91" s="88"/>
      <c r="AN91" s="88"/>
      <c r="AO91" s="88"/>
      <c r="AP91" s="88"/>
      <c r="AQ91" s="88"/>
      <c r="AR91" s="88"/>
      <c r="AS91" s="88"/>
      <c r="AT91" s="88"/>
      <c r="AU91" s="88"/>
      <c r="AV91" s="88"/>
    </row>
    <row r="92" spans="1:48">
      <c r="A92" s="2">
        <v>90</v>
      </c>
      <c r="B92" s="49" t="s">
        <v>278</v>
      </c>
      <c r="C92" s="49" t="s">
        <v>279</v>
      </c>
      <c r="D92" s="24" t="s">
        <v>280</v>
      </c>
      <c r="E92" s="24">
        <v>1</v>
      </c>
      <c r="F92" s="45">
        <f t="shared" si="3"/>
        <v>50.65</v>
      </c>
      <c r="G92" s="47">
        <f t="shared" si="4"/>
        <v>50.65</v>
      </c>
      <c r="H92" s="24"/>
      <c r="I92" s="24"/>
      <c r="J92" s="24"/>
      <c r="K92" s="24"/>
      <c r="L92" s="24"/>
      <c r="M92" s="24"/>
      <c r="N92" s="13"/>
      <c r="O92" s="24"/>
      <c r="P92" s="13">
        <v>50.65</v>
      </c>
      <c r="Q92" s="24" t="s">
        <v>281</v>
      </c>
      <c r="R92" s="24" t="s">
        <v>253</v>
      </c>
      <c r="S92" s="24"/>
      <c r="T92" s="24" t="s">
        <v>253</v>
      </c>
      <c r="U92" s="24"/>
      <c r="V92" s="24" t="s">
        <v>253</v>
      </c>
      <c r="W92" s="24"/>
      <c r="X92" s="24" t="s">
        <v>253</v>
      </c>
      <c r="Y92" s="24"/>
      <c r="Z92" s="24" t="s">
        <v>253</v>
      </c>
      <c r="AA92" s="24"/>
      <c r="AB92" s="5" t="s">
        <v>253</v>
      </c>
      <c r="AC92" s="24"/>
      <c r="AD92" s="24"/>
      <c r="AE92" s="24"/>
      <c r="AF92" s="24"/>
      <c r="AG92" s="26"/>
      <c r="AH92" s="24"/>
      <c r="AI92" s="24"/>
      <c r="AJ92" s="24"/>
      <c r="AK92" s="24"/>
      <c r="AL92" s="24"/>
      <c r="AM92" s="88"/>
      <c r="AN92" s="88"/>
      <c r="AO92" s="88"/>
      <c r="AP92" s="88"/>
      <c r="AQ92" s="88"/>
      <c r="AR92" s="88"/>
      <c r="AS92" s="88"/>
      <c r="AT92" s="88"/>
      <c r="AU92" s="88"/>
      <c r="AV92" s="88"/>
    </row>
    <row r="93" spans="1:48">
      <c r="A93" s="2">
        <v>91</v>
      </c>
      <c r="B93" s="49" t="s">
        <v>292</v>
      </c>
      <c r="C93" s="49" t="s">
        <v>111</v>
      </c>
      <c r="D93" s="24" t="s">
        <v>289</v>
      </c>
      <c r="E93" s="24">
        <v>1</v>
      </c>
      <c r="F93" s="45">
        <f t="shared" ref="F93:F122" si="5">SUM(H93:AM93)-(0+0)</f>
        <v>46.28</v>
      </c>
      <c r="G93" s="47">
        <f t="shared" si="4"/>
        <v>46.28</v>
      </c>
      <c r="H93" s="24"/>
      <c r="I93" s="24"/>
      <c r="J93" s="24"/>
      <c r="K93" s="24"/>
      <c r="L93" s="24"/>
      <c r="M93" s="24"/>
      <c r="N93" s="13"/>
      <c r="O93" s="24"/>
      <c r="P93" s="24"/>
      <c r="Q93" s="24"/>
      <c r="R93" s="24"/>
      <c r="S93" s="24"/>
      <c r="T93" s="13">
        <v>46.28</v>
      </c>
      <c r="U93" s="24" t="s">
        <v>37</v>
      </c>
      <c r="V93" s="24" t="s">
        <v>253</v>
      </c>
      <c r="W93" s="24"/>
      <c r="X93" s="24" t="s">
        <v>253</v>
      </c>
      <c r="Y93" s="24"/>
      <c r="Z93" s="24" t="s">
        <v>253</v>
      </c>
      <c r="AA93" s="24"/>
      <c r="AB93" s="24" t="s">
        <v>253</v>
      </c>
      <c r="AC93" s="24"/>
      <c r="AD93" s="24"/>
      <c r="AE93" s="24"/>
      <c r="AF93" s="24"/>
      <c r="AG93" s="26"/>
      <c r="AH93" s="24"/>
      <c r="AI93" s="24"/>
      <c r="AJ93" s="24"/>
      <c r="AK93" s="24"/>
      <c r="AL93" s="24"/>
      <c r="AM93" s="88"/>
      <c r="AN93" s="88"/>
      <c r="AO93" s="88"/>
      <c r="AP93" s="88"/>
      <c r="AQ93" s="88"/>
      <c r="AR93" s="88"/>
      <c r="AS93" s="88"/>
      <c r="AT93" s="88"/>
      <c r="AU93" s="88"/>
      <c r="AV93" s="88"/>
    </row>
    <row r="94" spans="1:48">
      <c r="A94" s="2">
        <v>92</v>
      </c>
      <c r="B94" s="61" t="s">
        <v>134</v>
      </c>
      <c r="C94" s="61" t="s">
        <v>213</v>
      </c>
      <c r="D94" s="79" t="s">
        <v>137</v>
      </c>
      <c r="E94" s="9">
        <v>1</v>
      </c>
      <c r="F94" s="45">
        <f t="shared" si="5"/>
        <v>46.21</v>
      </c>
      <c r="G94" s="47">
        <f t="shared" si="4"/>
        <v>46.21</v>
      </c>
      <c r="H94" s="24"/>
      <c r="I94" s="24"/>
      <c r="J94" s="24"/>
      <c r="K94" s="24"/>
      <c r="L94" s="24"/>
      <c r="M94" s="24"/>
      <c r="N94" s="13"/>
      <c r="O94" s="24"/>
      <c r="P94" s="24"/>
      <c r="Q94" s="24"/>
      <c r="R94" s="13">
        <v>46.21</v>
      </c>
      <c r="S94" s="24" t="s">
        <v>285</v>
      </c>
      <c r="T94" s="24" t="s">
        <v>253</v>
      </c>
      <c r="U94" s="24"/>
      <c r="V94" s="24" t="s">
        <v>253</v>
      </c>
      <c r="W94" s="24"/>
      <c r="X94" s="24" t="s">
        <v>253</v>
      </c>
      <c r="Y94" s="24"/>
      <c r="Z94" s="13" t="s">
        <v>253</v>
      </c>
      <c r="AA94" s="24"/>
      <c r="AB94" s="13" t="s">
        <v>253</v>
      </c>
      <c r="AC94" s="24"/>
      <c r="AD94" s="24"/>
      <c r="AE94" s="24"/>
      <c r="AF94" s="13"/>
      <c r="AG94" s="26"/>
      <c r="AH94" s="13"/>
      <c r="AI94" s="24"/>
      <c r="AJ94" s="13"/>
      <c r="AK94" s="24"/>
      <c r="AL94" s="24"/>
      <c r="AM94" s="88"/>
      <c r="AN94" s="88"/>
      <c r="AO94" s="88"/>
      <c r="AP94" s="88"/>
      <c r="AQ94" s="88"/>
      <c r="AR94" s="88"/>
      <c r="AS94" s="88"/>
      <c r="AT94" s="88"/>
      <c r="AU94" s="88"/>
      <c r="AV94" s="88"/>
    </row>
    <row r="95" spans="1:48">
      <c r="A95" s="2">
        <v>93</v>
      </c>
      <c r="B95" s="61" t="s">
        <v>28</v>
      </c>
      <c r="C95" s="61" t="s">
        <v>286</v>
      </c>
      <c r="D95" s="79" t="s">
        <v>285</v>
      </c>
      <c r="E95" s="9">
        <v>1</v>
      </c>
      <c r="F95" s="45">
        <f t="shared" si="5"/>
        <v>46.21</v>
      </c>
      <c r="G95" s="47">
        <f t="shared" si="4"/>
        <v>46.21</v>
      </c>
      <c r="H95" s="24"/>
      <c r="I95" s="24"/>
      <c r="J95" s="24"/>
      <c r="K95" s="24"/>
      <c r="L95" s="24"/>
      <c r="M95" s="24"/>
      <c r="N95" s="13"/>
      <c r="O95" s="24"/>
      <c r="P95" s="24"/>
      <c r="Q95" s="24"/>
      <c r="R95" s="13">
        <v>46.21</v>
      </c>
      <c r="S95" s="24" t="s">
        <v>137</v>
      </c>
      <c r="T95" s="24" t="s">
        <v>291</v>
      </c>
      <c r="U95" s="24"/>
      <c r="V95" s="24" t="s">
        <v>253</v>
      </c>
      <c r="W95" s="24"/>
      <c r="X95" s="24" t="s">
        <v>253</v>
      </c>
      <c r="Y95" s="24"/>
      <c r="Z95" s="13" t="s">
        <v>253</v>
      </c>
      <c r="AA95" s="24"/>
      <c r="AB95" s="13" t="s">
        <v>253</v>
      </c>
      <c r="AC95" s="24"/>
      <c r="AD95" s="24"/>
      <c r="AE95" s="24"/>
      <c r="AF95" s="13"/>
      <c r="AG95" s="26"/>
      <c r="AH95" s="13"/>
      <c r="AI95" s="24"/>
      <c r="AJ95" s="13"/>
      <c r="AK95" s="24"/>
      <c r="AL95" s="24"/>
      <c r="AM95" s="88"/>
      <c r="AN95" s="88"/>
      <c r="AO95" s="88"/>
      <c r="AP95" s="88"/>
      <c r="AQ95" s="88"/>
      <c r="AR95" s="88"/>
      <c r="AS95" s="88"/>
      <c r="AT95" s="88"/>
      <c r="AU95" s="88"/>
      <c r="AV95" s="88"/>
    </row>
    <row r="96" spans="1:48">
      <c r="A96" s="2">
        <v>94</v>
      </c>
      <c r="B96" s="8" t="s">
        <v>323</v>
      </c>
      <c r="C96" s="8" t="s">
        <v>107</v>
      </c>
      <c r="D96" s="8" t="s">
        <v>324</v>
      </c>
      <c r="E96" s="24">
        <v>1</v>
      </c>
      <c r="F96" s="45">
        <f t="shared" si="5"/>
        <v>44.89</v>
      </c>
      <c r="G96" s="47">
        <f t="shared" si="4"/>
        <v>44.89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11">
        <v>44.89</v>
      </c>
      <c r="AA96" s="8" t="s">
        <v>300</v>
      </c>
      <c r="AB96" s="24" t="s">
        <v>253</v>
      </c>
      <c r="AC96" s="8"/>
      <c r="AD96" s="8"/>
      <c r="AE96" s="8"/>
      <c r="AF96" s="8"/>
      <c r="AG96" s="27"/>
      <c r="AH96" s="8"/>
      <c r="AI96" s="8"/>
      <c r="AJ96" s="8"/>
      <c r="AK96" s="8"/>
      <c r="AL96" s="8"/>
      <c r="AM96" s="17"/>
      <c r="AN96" s="17"/>
      <c r="AO96" s="17"/>
      <c r="AP96" s="17"/>
      <c r="AQ96" s="17"/>
      <c r="AR96" s="17"/>
      <c r="AS96" s="17"/>
      <c r="AT96" s="17"/>
      <c r="AU96" s="1"/>
      <c r="AV96" s="1"/>
    </row>
    <row r="97" spans="1:48">
      <c r="A97" s="2">
        <v>95</v>
      </c>
      <c r="B97" s="49" t="s">
        <v>217</v>
      </c>
      <c r="C97" s="49" t="s">
        <v>54</v>
      </c>
      <c r="D97" s="24" t="s">
        <v>67</v>
      </c>
      <c r="E97" s="24">
        <v>1</v>
      </c>
      <c r="F97" s="45">
        <f t="shared" si="5"/>
        <v>43.96</v>
      </c>
      <c r="G97" s="47">
        <f t="shared" si="4"/>
        <v>43.96</v>
      </c>
      <c r="H97" s="24"/>
      <c r="I97" s="24"/>
      <c r="J97" s="24"/>
      <c r="K97" s="24"/>
      <c r="L97" s="24"/>
      <c r="M97" s="24"/>
      <c r="N97" s="13"/>
      <c r="O97" s="24"/>
      <c r="P97" s="24"/>
      <c r="Q97" s="24"/>
      <c r="R97" s="24"/>
      <c r="S97" s="24"/>
      <c r="T97" s="24"/>
      <c r="U97" s="24"/>
      <c r="V97" s="13">
        <v>43.96</v>
      </c>
      <c r="W97" s="24" t="s">
        <v>42</v>
      </c>
      <c r="X97" s="24" t="s">
        <v>253</v>
      </c>
      <c r="Y97" s="24"/>
      <c r="Z97" s="13" t="s">
        <v>253</v>
      </c>
      <c r="AA97" s="24"/>
      <c r="AB97" s="5" t="s">
        <v>253</v>
      </c>
      <c r="AC97" s="24"/>
      <c r="AD97" s="24"/>
      <c r="AE97" s="24"/>
      <c r="AF97" s="13"/>
      <c r="AG97" s="26"/>
      <c r="AH97" s="13"/>
      <c r="AI97" s="24"/>
      <c r="AJ97" s="13"/>
      <c r="AK97" s="24"/>
      <c r="AL97" s="24"/>
    </row>
    <row r="98" spans="1:48">
      <c r="A98" s="2">
        <v>96</v>
      </c>
      <c r="B98" s="49" t="s">
        <v>283</v>
      </c>
      <c r="C98" s="49" t="s">
        <v>284</v>
      </c>
      <c r="D98" s="24" t="s">
        <v>282</v>
      </c>
      <c r="E98" s="24">
        <v>1</v>
      </c>
      <c r="F98" s="45">
        <f t="shared" si="5"/>
        <v>41.23</v>
      </c>
      <c r="G98" s="47">
        <f t="shared" si="4"/>
        <v>41.23</v>
      </c>
      <c r="H98" s="24"/>
      <c r="I98" s="24"/>
      <c r="J98" s="24"/>
      <c r="K98" s="24"/>
      <c r="L98" s="24"/>
      <c r="M98" s="24"/>
      <c r="N98" s="13"/>
      <c r="O98" s="24"/>
      <c r="P98" s="13">
        <v>41.23</v>
      </c>
      <c r="Q98" s="24" t="s">
        <v>52</v>
      </c>
      <c r="R98" s="24" t="s">
        <v>253</v>
      </c>
      <c r="S98" s="24"/>
      <c r="T98" s="24" t="s">
        <v>253</v>
      </c>
      <c r="U98" s="24"/>
      <c r="V98" s="24" t="s">
        <v>253</v>
      </c>
      <c r="W98" s="24"/>
      <c r="X98" s="24" t="s">
        <v>253</v>
      </c>
      <c r="Y98" s="24"/>
      <c r="Z98" s="24" t="s">
        <v>253</v>
      </c>
      <c r="AA98" s="24"/>
      <c r="AB98" s="24" t="s">
        <v>253</v>
      </c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88"/>
      <c r="AN98" s="88"/>
      <c r="AO98" s="88"/>
      <c r="AP98" s="88"/>
      <c r="AQ98" s="88"/>
      <c r="AR98" s="88"/>
      <c r="AS98" s="88"/>
      <c r="AT98" s="88"/>
      <c r="AU98" s="88"/>
      <c r="AV98" s="88"/>
    </row>
    <row r="99" spans="1:48">
      <c r="A99" s="2">
        <v>97</v>
      </c>
      <c r="B99" s="61" t="s">
        <v>102</v>
      </c>
      <c r="C99" s="61" t="s">
        <v>103</v>
      </c>
      <c r="D99" s="79" t="s">
        <v>65</v>
      </c>
      <c r="E99" s="24">
        <v>1</v>
      </c>
      <c r="F99" s="45">
        <f t="shared" si="5"/>
        <v>30.47</v>
      </c>
      <c r="G99" s="47">
        <f t="shared" ref="G99:G122" si="6">F99/E99</f>
        <v>30.47</v>
      </c>
      <c r="H99" s="5">
        <v>30.47</v>
      </c>
      <c r="I99" s="5" t="s">
        <v>71</v>
      </c>
      <c r="J99" s="5"/>
      <c r="K99" s="5"/>
      <c r="L99" s="5"/>
      <c r="M99" s="5"/>
      <c r="N99" s="5" t="s">
        <v>253</v>
      </c>
      <c r="O99" s="5"/>
      <c r="P99" s="24"/>
      <c r="Q99" s="24"/>
      <c r="R99" s="24" t="s">
        <v>253</v>
      </c>
      <c r="S99" s="24"/>
      <c r="T99" s="24" t="s">
        <v>253</v>
      </c>
      <c r="U99" s="24"/>
      <c r="V99" s="24" t="s">
        <v>253</v>
      </c>
      <c r="W99" s="24"/>
      <c r="X99" s="13" t="s">
        <v>253</v>
      </c>
      <c r="Y99" s="24"/>
      <c r="Z99" s="13" t="s">
        <v>253</v>
      </c>
      <c r="AA99" s="24"/>
      <c r="AB99" s="13" t="s">
        <v>253</v>
      </c>
      <c r="AC99" s="24"/>
      <c r="AD99" s="24"/>
      <c r="AE99" s="24"/>
      <c r="AF99" s="13"/>
      <c r="AG99" s="24"/>
      <c r="AH99" s="13"/>
      <c r="AI99" s="24"/>
      <c r="AJ99" s="13"/>
      <c r="AK99" s="24"/>
      <c r="AL99" s="2"/>
      <c r="AM99" s="88"/>
      <c r="AN99" s="88"/>
      <c r="AO99" s="88"/>
      <c r="AP99" s="88"/>
      <c r="AQ99" s="88"/>
      <c r="AR99" s="88"/>
      <c r="AS99" s="88"/>
      <c r="AT99" s="88"/>
      <c r="AU99" s="88"/>
      <c r="AV99" s="88"/>
    </row>
    <row r="100" spans="1:48">
      <c r="A100" s="2"/>
      <c r="B100" s="61" t="s">
        <v>105</v>
      </c>
      <c r="C100" s="61" t="s">
        <v>106</v>
      </c>
      <c r="D100" s="79" t="s">
        <v>23</v>
      </c>
      <c r="E100" s="9"/>
      <c r="F100" s="45">
        <f t="shared" si="5"/>
        <v>0</v>
      </c>
      <c r="G100" s="47" t="e">
        <f t="shared" si="6"/>
        <v>#DIV/0!</v>
      </c>
      <c r="H100" s="5"/>
      <c r="I100" s="5"/>
      <c r="J100" s="5"/>
      <c r="K100" s="5"/>
      <c r="L100" s="5"/>
      <c r="M100" s="5"/>
      <c r="N100" s="24"/>
      <c r="O100" s="24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6"/>
      <c r="AD100" s="5"/>
      <c r="AE100" s="6"/>
      <c r="AF100" s="5"/>
      <c r="AG100" s="6"/>
      <c r="AH100" s="5"/>
      <c r="AI100" s="6"/>
      <c r="AJ100" s="5"/>
      <c r="AK100" s="6"/>
      <c r="AL100" s="2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</row>
    <row r="101" spans="1:48">
      <c r="A101" s="2"/>
      <c r="B101" s="61" t="s">
        <v>19</v>
      </c>
      <c r="C101" s="61" t="s">
        <v>191</v>
      </c>
      <c r="D101" s="79" t="s">
        <v>75</v>
      </c>
      <c r="E101" s="9"/>
      <c r="F101" s="45">
        <f t="shared" si="5"/>
        <v>0</v>
      </c>
      <c r="G101" s="47" t="e">
        <f t="shared" si="6"/>
        <v>#DIV/0!</v>
      </c>
      <c r="H101" s="5"/>
      <c r="I101" s="5"/>
      <c r="J101" s="5"/>
      <c r="K101" s="5"/>
      <c r="L101" s="5"/>
      <c r="M101" s="5"/>
      <c r="N101" s="5"/>
      <c r="O101" s="5"/>
      <c r="P101" s="4"/>
      <c r="Q101" s="4"/>
      <c r="R101" s="12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12"/>
      <c r="AG101" s="4"/>
      <c r="AH101" s="12"/>
      <c r="AI101" s="4"/>
      <c r="AJ101" s="12"/>
      <c r="AK101" s="4"/>
      <c r="AL101" s="2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</row>
    <row r="102" spans="1:48">
      <c r="A102" s="2"/>
      <c r="B102" s="101" t="s">
        <v>147</v>
      </c>
      <c r="C102" s="101" t="s">
        <v>148</v>
      </c>
      <c r="D102" s="102" t="s">
        <v>24</v>
      </c>
      <c r="E102" s="53"/>
      <c r="F102" s="54">
        <f t="shared" si="5"/>
        <v>0</v>
      </c>
      <c r="G102" s="55" t="e">
        <f t="shared" si="6"/>
        <v>#DIV/0!</v>
      </c>
      <c r="H102" s="56"/>
      <c r="I102" s="56"/>
      <c r="J102" s="56"/>
      <c r="K102" s="56"/>
      <c r="L102" s="56"/>
      <c r="M102" s="56"/>
      <c r="N102" s="57"/>
      <c r="O102" s="56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119"/>
      <c r="AD102" s="70"/>
      <c r="AE102" s="119"/>
      <c r="AF102" s="70"/>
      <c r="AG102" s="119"/>
      <c r="AH102" s="70"/>
      <c r="AI102" s="119"/>
      <c r="AJ102" s="70"/>
      <c r="AK102" s="119"/>
      <c r="AL102" s="51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</row>
    <row r="103" spans="1:48" s="8" customFormat="1">
      <c r="A103" s="2"/>
      <c r="B103" s="61" t="s">
        <v>153</v>
      </c>
      <c r="C103" s="61" t="s">
        <v>154</v>
      </c>
      <c r="D103" s="79" t="s">
        <v>92</v>
      </c>
      <c r="E103" s="9"/>
      <c r="F103" s="45">
        <f t="shared" si="5"/>
        <v>0</v>
      </c>
      <c r="G103" s="47" t="e">
        <f t="shared" si="6"/>
        <v>#DIV/0!</v>
      </c>
      <c r="H103" s="12"/>
      <c r="I103" s="12"/>
      <c r="J103" s="12"/>
      <c r="K103" s="12"/>
      <c r="L103" s="4"/>
      <c r="M103" s="4"/>
      <c r="N103" s="12"/>
      <c r="O103" s="4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6"/>
      <c r="AD103" s="5"/>
      <c r="AE103" s="6"/>
      <c r="AF103" s="5"/>
      <c r="AG103" s="6"/>
      <c r="AH103" s="5"/>
      <c r="AI103" s="6"/>
      <c r="AJ103" s="5"/>
      <c r="AK103" s="6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</row>
    <row r="104" spans="1:48" s="8" customFormat="1">
      <c r="A104" s="2"/>
      <c r="B104" s="61" t="s">
        <v>165</v>
      </c>
      <c r="C104" s="61" t="s">
        <v>166</v>
      </c>
      <c r="D104" s="79" t="s">
        <v>104</v>
      </c>
      <c r="E104" s="24"/>
      <c r="F104" s="45">
        <f t="shared" si="5"/>
        <v>0</v>
      </c>
      <c r="G104" s="47" t="e">
        <f t="shared" si="6"/>
        <v>#DIV/0!</v>
      </c>
      <c r="H104" s="5"/>
      <c r="I104" s="5"/>
      <c r="J104" s="5"/>
      <c r="K104" s="5"/>
      <c r="L104" s="5"/>
      <c r="M104" s="5"/>
      <c r="N104" s="13"/>
      <c r="O104" s="24"/>
      <c r="P104" s="24"/>
      <c r="Q104" s="24"/>
      <c r="R104" s="24"/>
      <c r="S104" s="24"/>
      <c r="T104" s="24"/>
      <c r="U104" s="24"/>
      <c r="V104" s="24"/>
      <c r="W104" s="24"/>
      <c r="X104" s="13"/>
      <c r="Y104" s="24"/>
      <c r="Z104" s="24"/>
      <c r="AA104" s="24"/>
      <c r="AB104" s="24"/>
      <c r="AC104" s="24"/>
      <c r="AD104" s="24"/>
      <c r="AE104" s="24"/>
      <c r="AF104" s="13"/>
      <c r="AG104" s="24"/>
      <c r="AH104" s="13"/>
      <c r="AI104" s="24"/>
      <c r="AJ104" s="13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</row>
    <row r="105" spans="1:48" s="8" customFormat="1">
      <c r="A105" s="2"/>
      <c r="B105" s="61" t="s">
        <v>192</v>
      </c>
      <c r="C105" s="61" t="s">
        <v>193</v>
      </c>
      <c r="D105" s="79" t="s">
        <v>144</v>
      </c>
      <c r="E105" s="9"/>
      <c r="F105" s="45">
        <f t="shared" si="5"/>
        <v>0</v>
      </c>
      <c r="G105" s="47" t="e">
        <f t="shared" si="6"/>
        <v>#DIV/0!</v>
      </c>
      <c r="H105" s="24"/>
      <c r="I105" s="24"/>
      <c r="J105" s="24"/>
      <c r="K105" s="24"/>
      <c r="L105" s="24"/>
      <c r="M105" s="24"/>
      <c r="N105" s="13"/>
      <c r="O105" s="24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6"/>
      <c r="AD105" s="5"/>
      <c r="AE105" s="6"/>
      <c r="AF105" s="5"/>
      <c r="AG105" s="6"/>
      <c r="AH105" s="5"/>
      <c r="AI105" s="6"/>
      <c r="AJ105" s="5"/>
      <c r="AK105" s="6"/>
      <c r="AL105" s="2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</row>
    <row r="106" spans="1:48" s="8" customFormat="1">
      <c r="A106" s="2"/>
      <c r="B106" s="49" t="s">
        <v>19</v>
      </c>
      <c r="C106" s="49" t="s">
        <v>20</v>
      </c>
      <c r="D106" s="24" t="s">
        <v>133</v>
      </c>
      <c r="E106" s="24"/>
      <c r="F106" s="45">
        <f t="shared" si="5"/>
        <v>0</v>
      </c>
      <c r="G106" s="47" t="e">
        <f t="shared" si="6"/>
        <v>#DIV/0!</v>
      </c>
      <c r="H106" s="12"/>
      <c r="I106" s="12"/>
      <c r="J106" s="12"/>
      <c r="K106" s="12"/>
      <c r="L106" s="12"/>
      <c r="M106" s="12"/>
      <c r="N106" s="12"/>
      <c r="O106" s="12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6"/>
      <c r="AD106" s="5"/>
      <c r="AE106" s="6"/>
      <c r="AF106" s="5"/>
      <c r="AG106" s="6"/>
      <c r="AH106" s="5"/>
      <c r="AI106" s="6"/>
      <c r="AJ106" s="5"/>
      <c r="AK106" s="6"/>
      <c r="AL106" s="2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</row>
    <row r="107" spans="1:48" s="8" customFormat="1">
      <c r="A107" s="2"/>
      <c r="B107" s="61" t="s">
        <v>96</v>
      </c>
      <c r="C107" s="61" t="s">
        <v>101</v>
      </c>
      <c r="D107" s="79" t="s">
        <v>64</v>
      </c>
      <c r="E107" s="24"/>
      <c r="F107" s="45">
        <f t="shared" si="5"/>
        <v>0</v>
      </c>
      <c r="G107" s="47" t="e">
        <f t="shared" si="6"/>
        <v>#DIV/0!</v>
      </c>
      <c r="H107" s="12"/>
      <c r="I107" s="12"/>
      <c r="J107" s="12"/>
      <c r="K107" s="12"/>
      <c r="L107" s="4"/>
      <c r="M107" s="4"/>
      <c r="N107" s="12"/>
      <c r="O107" s="4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6"/>
      <c r="AD107" s="5"/>
      <c r="AE107" s="6"/>
      <c r="AF107" s="5"/>
      <c r="AG107" s="6"/>
      <c r="AH107" s="5"/>
      <c r="AI107" s="6"/>
      <c r="AJ107" s="5"/>
      <c r="AK107" s="6"/>
      <c r="AL107" s="85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</row>
    <row r="108" spans="1:48">
      <c r="A108" s="2"/>
      <c r="B108" s="61" t="s">
        <v>204</v>
      </c>
      <c r="C108" s="61" t="s">
        <v>79</v>
      </c>
      <c r="D108" s="79" t="s">
        <v>128</v>
      </c>
      <c r="E108" s="9"/>
      <c r="F108" s="45">
        <f t="shared" si="5"/>
        <v>0</v>
      </c>
      <c r="G108" s="47" t="e">
        <f t="shared" si="6"/>
        <v>#DIV/0!</v>
      </c>
      <c r="H108" s="12"/>
      <c r="I108" s="12"/>
      <c r="J108" s="12"/>
      <c r="K108" s="12"/>
      <c r="L108" s="4"/>
      <c r="M108" s="4"/>
      <c r="N108" s="12"/>
      <c r="O108" s="4"/>
      <c r="P108" s="4"/>
      <c r="Q108" s="4"/>
      <c r="R108" s="12"/>
      <c r="S108" s="4"/>
      <c r="T108" s="4"/>
      <c r="U108" s="4"/>
      <c r="V108" s="4"/>
      <c r="W108" s="4"/>
      <c r="X108" s="24"/>
      <c r="Y108" s="24"/>
      <c r="Z108" s="4"/>
      <c r="AA108" s="4"/>
      <c r="AB108" s="4"/>
      <c r="AC108" s="4"/>
      <c r="AD108" s="4"/>
      <c r="AE108" s="4"/>
      <c r="AF108" s="12"/>
      <c r="AG108" s="4"/>
      <c r="AH108" s="12"/>
      <c r="AI108" s="4"/>
      <c r="AJ108" s="12"/>
      <c r="AK108" s="4"/>
      <c r="AL108" s="24"/>
      <c r="AM108" s="24"/>
      <c r="AN108" s="24"/>
      <c r="AO108" s="24"/>
      <c r="AP108" s="24"/>
      <c r="AQ108" s="24"/>
      <c r="AR108" s="24"/>
    </row>
    <row r="109" spans="1:48">
      <c r="A109" s="2"/>
      <c r="B109" s="61" t="s">
        <v>214</v>
      </c>
      <c r="C109" s="61" t="s">
        <v>188</v>
      </c>
      <c r="D109" s="79" t="s">
        <v>202</v>
      </c>
      <c r="E109" s="24"/>
      <c r="F109" s="45">
        <f t="shared" si="5"/>
        <v>0</v>
      </c>
      <c r="G109" s="47" t="e">
        <f t="shared" si="6"/>
        <v>#DIV/0!</v>
      </c>
      <c r="H109" s="12"/>
      <c r="I109" s="12"/>
      <c r="J109" s="12"/>
      <c r="K109" s="12"/>
      <c r="L109" s="4"/>
      <c r="M109" s="4"/>
      <c r="N109" s="12"/>
      <c r="O109" s="4"/>
      <c r="P109" s="4"/>
      <c r="Q109" s="4"/>
      <c r="R109" s="12"/>
      <c r="S109" s="4"/>
      <c r="T109" s="4"/>
      <c r="U109" s="4"/>
      <c r="V109" s="4"/>
      <c r="W109" s="4"/>
      <c r="X109" s="12"/>
      <c r="Y109" s="4"/>
      <c r="Z109" s="12"/>
      <c r="AA109" s="4"/>
      <c r="AB109" s="4"/>
      <c r="AC109" s="4"/>
      <c r="AD109" s="4"/>
      <c r="AE109" s="4"/>
      <c r="AF109" s="12"/>
      <c r="AG109" s="4"/>
      <c r="AH109" s="12"/>
      <c r="AI109" s="4"/>
      <c r="AJ109" s="12"/>
      <c r="AK109" s="4"/>
      <c r="AL109" s="24"/>
      <c r="AM109" s="24"/>
      <c r="AN109" s="24"/>
      <c r="AO109" s="24"/>
      <c r="AP109" s="24"/>
      <c r="AQ109" s="24"/>
      <c r="AR109" s="24"/>
      <c r="AS109" s="88"/>
      <c r="AT109" s="88"/>
      <c r="AU109" s="88"/>
      <c r="AV109" s="88"/>
    </row>
    <row r="110" spans="1:48">
      <c r="A110" s="2"/>
      <c r="B110" s="101" t="s">
        <v>215</v>
      </c>
      <c r="C110" s="101" t="s">
        <v>216</v>
      </c>
      <c r="D110" s="102" t="s">
        <v>49</v>
      </c>
      <c r="E110" s="53"/>
      <c r="F110" s="54">
        <f t="shared" si="5"/>
        <v>0</v>
      </c>
      <c r="G110" s="55" t="e">
        <f t="shared" si="6"/>
        <v>#DIV/0!</v>
      </c>
      <c r="H110" s="105"/>
      <c r="I110" s="105"/>
      <c r="J110" s="105"/>
      <c r="K110" s="105"/>
      <c r="L110" s="107"/>
      <c r="M110" s="107"/>
      <c r="N110" s="105"/>
      <c r="O110" s="107"/>
      <c r="P110" s="107"/>
      <c r="Q110" s="107"/>
      <c r="R110" s="105"/>
      <c r="S110" s="107"/>
      <c r="T110" s="4"/>
      <c r="U110" s="4"/>
      <c r="V110" s="4"/>
      <c r="W110" s="4"/>
      <c r="X110" s="12"/>
      <c r="Y110" s="4"/>
      <c r="Z110" s="12"/>
      <c r="AA110" s="4"/>
      <c r="AB110" s="4"/>
      <c r="AC110" s="4"/>
      <c r="AD110" s="4"/>
      <c r="AE110" s="4"/>
      <c r="AF110" s="12"/>
      <c r="AG110" s="4"/>
      <c r="AH110" s="12"/>
      <c r="AI110" s="4"/>
      <c r="AJ110" s="12"/>
      <c r="AK110" s="4"/>
      <c r="AL110" s="2"/>
      <c r="AM110" s="24"/>
      <c r="AN110" s="24"/>
      <c r="AO110" s="24"/>
      <c r="AP110" s="24"/>
      <c r="AQ110" s="24"/>
      <c r="AR110" s="24"/>
      <c r="AS110" s="88"/>
      <c r="AT110" s="88"/>
      <c r="AU110" s="88"/>
      <c r="AV110" s="88"/>
    </row>
    <row r="111" spans="1:48">
      <c r="A111" s="2"/>
      <c r="B111" s="61" t="s">
        <v>218</v>
      </c>
      <c r="C111" s="61" t="s">
        <v>219</v>
      </c>
      <c r="D111" s="79" t="s">
        <v>17</v>
      </c>
      <c r="E111" s="9"/>
      <c r="F111" s="45">
        <f t="shared" si="5"/>
        <v>0</v>
      </c>
      <c r="G111" s="47" t="e">
        <f t="shared" si="6"/>
        <v>#DIV/0!</v>
      </c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71"/>
      <c r="U111" s="71"/>
      <c r="V111" s="71"/>
      <c r="W111" s="71"/>
      <c r="X111" s="71"/>
      <c r="Y111" s="71"/>
      <c r="Z111" s="71"/>
      <c r="AA111" s="71"/>
      <c r="AB111" s="71"/>
      <c r="AC111" s="118"/>
      <c r="AD111" s="71"/>
      <c r="AE111" s="118"/>
      <c r="AF111" s="71"/>
      <c r="AG111" s="118"/>
      <c r="AH111" s="71"/>
      <c r="AI111" s="6"/>
      <c r="AJ111" s="5"/>
      <c r="AK111" s="6"/>
      <c r="AL111" s="2"/>
      <c r="AM111" s="24"/>
      <c r="AN111" s="24"/>
      <c r="AO111" s="24"/>
      <c r="AP111" s="24"/>
      <c r="AQ111" s="24"/>
      <c r="AR111" s="24"/>
      <c r="AS111" s="88"/>
      <c r="AT111" s="88"/>
      <c r="AU111" s="88"/>
      <c r="AV111" s="88"/>
    </row>
    <row r="112" spans="1:48">
      <c r="A112" s="2"/>
      <c r="B112" s="61" t="s">
        <v>68</v>
      </c>
      <c r="C112" s="61" t="s">
        <v>196</v>
      </c>
      <c r="D112" s="79" t="s">
        <v>169</v>
      </c>
      <c r="E112" s="9"/>
      <c r="F112" s="45">
        <f t="shared" si="5"/>
        <v>0</v>
      </c>
      <c r="G112" s="47" t="e">
        <f t="shared" si="6"/>
        <v>#DIV/0!</v>
      </c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6"/>
      <c r="AD112" s="5"/>
      <c r="AE112" s="6"/>
      <c r="AF112" s="5"/>
      <c r="AG112" s="6"/>
      <c r="AH112" s="5"/>
      <c r="AI112" s="6"/>
      <c r="AJ112" s="5"/>
      <c r="AK112" s="6"/>
      <c r="AL112" s="24"/>
      <c r="AM112" s="24"/>
      <c r="AN112" s="24"/>
      <c r="AO112" s="24"/>
      <c r="AP112" s="24"/>
      <c r="AQ112" s="24"/>
      <c r="AR112" s="24"/>
      <c r="AS112" s="88"/>
      <c r="AT112" s="88"/>
      <c r="AU112" s="88"/>
      <c r="AV112" s="88"/>
    </row>
    <row r="113" spans="1:48">
      <c r="A113" s="2"/>
      <c r="B113" s="49" t="s">
        <v>222</v>
      </c>
      <c r="C113" s="49" t="s">
        <v>174</v>
      </c>
      <c r="D113" s="24" t="s">
        <v>223</v>
      </c>
      <c r="E113" s="24"/>
      <c r="F113" s="45">
        <f t="shared" si="5"/>
        <v>0</v>
      </c>
      <c r="G113" s="47" t="e">
        <f t="shared" si="6"/>
        <v>#DIV/0!</v>
      </c>
      <c r="H113" s="24"/>
      <c r="I113" s="24"/>
      <c r="J113" s="24"/>
      <c r="K113" s="24"/>
      <c r="L113" s="24"/>
      <c r="M113" s="24"/>
      <c r="N113" s="13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13"/>
      <c r="AA113" s="24"/>
      <c r="AB113" s="13"/>
      <c r="AC113" s="24"/>
      <c r="AD113" s="24"/>
      <c r="AE113" s="24"/>
      <c r="AF113" s="24"/>
      <c r="AG113" s="24"/>
      <c r="AH113" s="13"/>
      <c r="AI113" s="24"/>
      <c r="AJ113" s="13"/>
      <c r="AK113" s="24"/>
      <c r="AL113" s="24"/>
      <c r="AM113" s="24"/>
      <c r="AN113" s="24"/>
      <c r="AO113" s="24"/>
      <c r="AP113" s="24"/>
      <c r="AQ113" s="24"/>
      <c r="AR113" s="24"/>
      <c r="AS113" s="88"/>
      <c r="AT113" s="88"/>
      <c r="AU113" s="88"/>
      <c r="AV113" s="88"/>
    </row>
    <row r="114" spans="1:48">
      <c r="A114" s="2"/>
      <c r="B114" s="63" t="s">
        <v>222</v>
      </c>
      <c r="C114" s="63" t="s">
        <v>225</v>
      </c>
      <c r="D114" s="56" t="s">
        <v>224</v>
      </c>
      <c r="E114" s="53"/>
      <c r="F114" s="54">
        <f t="shared" si="5"/>
        <v>0</v>
      </c>
      <c r="G114" s="55" t="e">
        <f t="shared" si="6"/>
        <v>#DIV/0!</v>
      </c>
      <c r="H114" s="56"/>
      <c r="I114" s="56"/>
      <c r="J114" s="56"/>
      <c r="K114" s="56"/>
      <c r="L114" s="56"/>
      <c r="M114" s="56"/>
      <c r="N114" s="57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7"/>
      <c r="AA114" s="56"/>
      <c r="AB114" s="57"/>
      <c r="AC114" s="56"/>
      <c r="AD114" s="56"/>
      <c r="AE114" s="56"/>
      <c r="AF114" s="56"/>
      <c r="AG114" s="56"/>
      <c r="AH114" s="57"/>
      <c r="AI114" s="24"/>
      <c r="AJ114" s="13"/>
      <c r="AK114" s="24"/>
      <c r="AL114" s="24"/>
      <c r="AM114" s="24"/>
      <c r="AN114" s="24"/>
      <c r="AO114" s="24"/>
      <c r="AP114" s="24"/>
      <c r="AQ114" s="24"/>
      <c r="AR114" s="24"/>
      <c r="AS114" s="88"/>
      <c r="AT114" s="88"/>
      <c r="AU114" s="88"/>
      <c r="AV114" s="88"/>
    </row>
    <row r="115" spans="1:48">
      <c r="A115" s="2"/>
      <c r="B115" s="49" t="s">
        <v>226</v>
      </c>
      <c r="C115" s="49" t="s">
        <v>97</v>
      </c>
      <c r="D115" s="24" t="s">
        <v>159</v>
      </c>
      <c r="E115" s="24"/>
      <c r="F115" s="45">
        <f t="shared" si="5"/>
        <v>0</v>
      </c>
      <c r="G115" s="47" t="e">
        <f t="shared" si="6"/>
        <v>#DIV/0!</v>
      </c>
      <c r="H115" s="24"/>
      <c r="I115" s="24"/>
      <c r="J115" s="24"/>
      <c r="K115" s="24"/>
      <c r="L115" s="24"/>
      <c r="M115" s="24"/>
      <c r="N115" s="13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13"/>
      <c r="AI115" s="89"/>
      <c r="AJ115" s="104"/>
      <c r="AK115" s="89"/>
      <c r="AL115" s="24"/>
      <c r="AM115" s="24"/>
      <c r="AN115" s="24"/>
      <c r="AO115" s="24"/>
      <c r="AP115" s="24"/>
      <c r="AQ115" s="24"/>
      <c r="AR115" s="24"/>
      <c r="AS115" s="88"/>
      <c r="AT115" s="88"/>
      <c r="AU115" s="88"/>
      <c r="AV115" s="88"/>
    </row>
    <row r="116" spans="1:48">
      <c r="A116" s="2"/>
      <c r="B116" s="61" t="s">
        <v>227</v>
      </c>
      <c r="C116" s="61" t="s">
        <v>20</v>
      </c>
      <c r="D116" s="79" t="s">
        <v>77</v>
      </c>
      <c r="E116" s="9"/>
      <c r="F116" s="45">
        <f t="shared" si="5"/>
        <v>0</v>
      </c>
      <c r="G116" s="47" t="e">
        <f t="shared" si="6"/>
        <v>#DIV/0!</v>
      </c>
      <c r="H116" s="5"/>
      <c r="I116" s="5"/>
      <c r="J116" s="4"/>
      <c r="K116" s="4"/>
      <c r="L116" s="4"/>
      <c r="M116" s="4"/>
      <c r="N116" s="12"/>
      <c r="O116" s="4"/>
      <c r="P116" s="4"/>
      <c r="Q116" s="4"/>
      <c r="R116" s="12"/>
      <c r="S116" s="4"/>
      <c r="T116" s="4"/>
      <c r="U116" s="4"/>
      <c r="V116" s="4"/>
      <c r="W116" s="4"/>
      <c r="X116" s="12"/>
      <c r="Y116" s="4"/>
      <c r="Z116" s="12"/>
      <c r="AA116" s="4"/>
      <c r="AB116" s="4"/>
      <c r="AC116" s="4"/>
      <c r="AD116" s="4"/>
      <c r="AE116" s="4"/>
      <c r="AF116" s="12"/>
      <c r="AG116" s="4"/>
      <c r="AH116" s="12"/>
      <c r="AI116" s="4"/>
      <c r="AJ116" s="12"/>
      <c r="AK116" s="4"/>
      <c r="AL116" s="24"/>
      <c r="AM116" s="24"/>
      <c r="AN116" s="24"/>
      <c r="AO116" s="24"/>
      <c r="AP116" s="24"/>
      <c r="AQ116" s="24"/>
      <c r="AR116" s="24"/>
      <c r="AS116" s="88"/>
      <c r="AT116" s="88"/>
      <c r="AU116" s="88"/>
      <c r="AV116" s="88"/>
    </row>
    <row r="117" spans="1:48">
      <c r="A117" s="2"/>
      <c r="B117" s="115" t="s">
        <v>96</v>
      </c>
      <c r="C117" s="115" t="s">
        <v>228</v>
      </c>
      <c r="D117" s="88" t="s">
        <v>229</v>
      </c>
      <c r="E117" s="117"/>
      <c r="F117" s="45">
        <f t="shared" si="5"/>
        <v>0</v>
      </c>
      <c r="G117" s="47" t="e">
        <f t="shared" si="6"/>
        <v>#DIV/0!</v>
      </c>
      <c r="H117" s="24"/>
      <c r="I117" s="24"/>
      <c r="J117" s="24"/>
      <c r="K117" s="24"/>
      <c r="L117" s="24"/>
      <c r="M117" s="24"/>
      <c r="N117" s="13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13"/>
      <c r="AI117" s="24"/>
      <c r="AJ117" s="13"/>
      <c r="AK117" s="24"/>
      <c r="AL117" s="24"/>
      <c r="AM117" s="24"/>
      <c r="AN117" s="24"/>
      <c r="AO117" s="24"/>
      <c r="AP117" s="24"/>
      <c r="AQ117" s="24"/>
      <c r="AR117" s="88"/>
      <c r="AS117" s="88"/>
      <c r="AT117" s="88"/>
      <c r="AU117" s="88"/>
      <c r="AV117" s="88"/>
    </row>
    <row r="118" spans="1:48">
      <c r="A118" s="2"/>
      <c r="B118" s="115" t="s">
        <v>231</v>
      </c>
      <c r="C118" s="115" t="s">
        <v>232</v>
      </c>
      <c r="D118" s="88" t="s">
        <v>230</v>
      </c>
      <c r="E118" s="88"/>
      <c r="F118" s="45">
        <f t="shared" si="5"/>
        <v>0</v>
      </c>
      <c r="G118" s="47" t="e">
        <f t="shared" si="6"/>
        <v>#DIV/0!</v>
      </c>
      <c r="H118" s="24"/>
      <c r="I118" s="24"/>
      <c r="J118" s="24"/>
      <c r="K118" s="24"/>
      <c r="L118" s="24"/>
      <c r="M118" s="24"/>
      <c r="N118" s="13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13"/>
      <c r="AI118" s="24"/>
      <c r="AJ118" s="13"/>
      <c r="AK118" s="24"/>
      <c r="AL118" s="24"/>
      <c r="AM118" s="24"/>
      <c r="AN118" s="24"/>
      <c r="AO118" s="24"/>
      <c r="AP118" s="24"/>
      <c r="AQ118" s="24"/>
      <c r="AR118" s="88"/>
      <c r="AS118" s="88"/>
      <c r="AT118" s="88"/>
      <c r="AU118" s="88"/>
      <c r="AV118" s="88"/>
    </row>
    <row r="119" spans="1:48">
      <c r="A119" s="2"/>
      <c r="B119" s="114" t="s">
        <v>233</v>
      </c>
      <c r="C119" s="114" t="s">
        <v>132</v>
      </c>
      <c r="D119" s="116" t="s">
        <v>234</v>
      </c>
      <c r="E119" s="117"/>
      <c r="F119" s="45">
        <f t="shared" si="5"/>
        <v>0</v>
      </c>
      <c r="G119" s="47" t="e">
        <f t="shared" si="6"/>
        <v>#DIV/0!</v>
      </c>
      <c r="H119" s="24"/>
      <c r="I119" s="24"/>
      <c r="J119" s="24"/>
      <c r="K119" s="24"/>
      <c r="L119" s="24"/>
      <c r="M119" s="24"/>
      <c r="N119" s="13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13"/>
      <c r="AA119" s="24"/>
      <c r="AB119" s="24"/>
      <c r="AC119" s="24"/>
      <c r="AD119" s="24"/>
      <c r="AE119" s="24"/>
      <c r="AF119" s="13"/>
      <c r="AG119" s="24"/>
      <c r="AH119" s="13"/>
      <c r="AI119" s="24"/>
      <c r="AJ119" s="13"/>
      <c r="AK119" s="24"/>
      <c r="AL119" s="2"/>
      <c r="AM119" s="24"/>
      <c r="AN119" s="24"/>
      <c r="AO119" s="24"/>
      <c r="AP119" s="24"/>
      <c r="AQ119" s="24"/>
      <c r="AR119" s="88"/>
      <c r="AS119" s="88"/>
      <c r="AT119" s="88"/>
      <c r="AU119" s="88"/>
      <c r="AV119" s="88"/>
    </row>
    <row r="120" spans="1:48">
      <c r="A120" s="2"/>
      <c r="B120" s="114" t="s">
        <v>78</v>
      </c>
      <c r="C120" s="114" t="s">
        <v>236</v>
      </c>
      <c r="D120" s="116" t="s">
        <v>235</v>
      </c>
      <c r="E120" s="88"/>
      <c r="F120" s="45">
        <f t="shared" si="5"/>
        <v>0</v>
      </c>
      <c r="G120" s="47" t="e">
        <f t="shared" si="6"/>
        <v>#DIV/0!</v>
      </c>
      <c r="H120" s="24"/>
      <c r="I120" s="24"/>
      <c r="J120" s="24"/>
      <c r="K120" s="24"/>
      <c r="L120" s="24"/>
      <c r="M120" s="24"/>
      <c r="N120" s="13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13"/>
      <c r="AA120" s="24"/>
      <c r="AB120" s="24"/>
      <c r="AC120" s="24"/>
      <c r="AD120" s="24"/>
      <c r="AE120" s="24"/>
      <c r="AF120" s="13"/>
      <c r="AG120" s="24"/>
      <c r="AH120" s="13"/>
      <c r="AI120" s="24"/>
      <c r="AJ120" s="13"/>
      <c r="AK120" s="24"/>
      <c r="AL120" s="24"/>
      <c r="AM120" s="24"/>
      <c r="AN120" s="24"/>
      <c r="AO120" s="24"/>
      <c r="AP120" s="24"/>
      <c r="AQ120" s="24"/>
      <c r="AR120" s="88"/>
      <c r="AS120" s="88"/>
      <c r="AT120" s="88"/>
      <c r="AU120" s="88"/>
      <c r="AV120" s="88"/>
    </row>
    <row r="121" spans="1:48">
      <c r="A121" s="2"/>
      <c r="B121" s="114" t="s">
        <v>237</v>
      </c>
      <c r="C121" s="114" t="s">
        <v>99</v>
      </c>
      <c r="D121" s="116" t="s">
        <v>164</v>
      </c>
      <c r="E121" s="117"/>
      <c r="F121" s="54">
        <f t="shared" si="5"/>
        <v>0</v>
      </c>
      <c r="G121" s="55" t="e">
        <f t="shared" si="6"/>
        <v>#DIV/0!</v>
      </c>
      <c r="H121" s="105"/>
      <c r="I121" s="105"/>
      <c r="J121" s="105"/>
      <c r="K121" s="105"/>
      <c r="L121" s="107"/>
      <c r="M121" s="107"/>
      <c r="N121" s="105"/>
      <c r="O121" s="107"/>
      <c r="P121" s="107"/>
      <c r="Q121" s="107"/>
      <c r="R121" s="105"/>
      <c r="S121" s="107"/>
      <c r="T121" s="107"/>
      <c r="U121" s="107"/>
      <c r="V121" s="107"/>
      <c r="W121" s="107"/>
      <c r="X121" s="105"/>
      <c r="Y121" s="107"/>
      <c r="Z121" s="105"/>
      <c r="AA121" s="107"/>
      <c r="AB121" s="107"/>
      <c r="AC121" s="107"/>
      <c r="AD121" s="107"/>
      <c r="AE121" s="107"/>
      <c r="AF121" s="105"/>
      <c r="AG121" s="107"/>
      <c r="AH121" s="105"/>
      <c r="AI121" s="107"/>
      <c r="AJ121" s="105"/>
      <c r="AK121" s="107"/>
      <c r="AL121" s="56"/>
      <c r="AM121" s="56"/>
      <c r="AN121" s="56"/>
      <c r="AO121" s="56"/>
      <c r="AP121" s="56"/>
      <c r="AQ121" s="56"/>
      <c r="AR121" s="88"/>
      <c r="AS121" s="88"/>
      <c r="AT121" s="88"/>
      <c r="AU121" s="88"/>
      <c r="AV121" s="88"/>
    </row>
    <row r="122" spans="1:48">
      <c r="A122" s="2"/>
      <c r="B122" s="61" t="s">
        <v>175</v>
      </c>
      <c r="C122" s="61" t="s">
        <v>176</v>
      </c>
      <c r="D122" s="79" t="s">
        <v>93</v>
      </c>
      <c r="E122" s="24"/>
      <c r="F122" s="45">
        <f t="shared" si="5"/>
        <v>0</v>
      </c>
      <c r="G122" s="47" t="e">
        <f t="shared" si="6"/>
        <v>#DIV/0!</v>
      </c>
      <c r="H122" s="12"/>
      <c r="I122" s="12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6"/>
      <c r="AD122" s="5"/>
      <c r="AE122" s="6"/>
      <c r="AF122" s="5"/>
      <c r="AG122" s="6"/>
      <c r="AH122" s="5"/>
      <c r="AI122" s="6"/>
      <c r="AJ122" s="5"/>
      <c r="AK122" s="6"/>
      <c r="AL122" s="2"/>
      <c r="AM122" s="24"/>
      <c r="AN122" s="24"/>
      <c r="AO122" s="24"/>
      <c r="AP122" s="24"/>
      <c r="AQ122" s="24"/>
      <c r="AR122" s="24"/>
      <c r="AS122" s="24"/>
      <c r="AT122" s="24"/>
      <c r="AU122" s="88"/>
      <c r="AV122" s="88"/>
    </row>
    <row r="123" spans="1:48">
      <c r="A123" s="2">
        <v>119</v>
      </c>
      <c r="B123" s="1"/>
      <c r="C123" s="1"/>
      <c r="D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1:48">
      <c r="A124" s="2">
        <v>120</v>
      </c>
      <c r="B124" s="1"/>
      <c r="C124" s="1"/>
      <c r="D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>
      <c r="A125" s="2">
        <v>121</v>
      </c>
      <c r="B125" s="1"/>
      <c r="C125" s="1"/>
      <c r="D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>
      <c r="A126" s="2">
        <v>122</v>
      </c>
      <c r="B126" s="1"/>
      <c r="C126" s="1"/>
      <c r="D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>
      <c r="A127" s="2">
        <v>123</v>
      </c>
      <c r="B127" s="1"/>
      <c r="C127" s="1"/>
      <c r="D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>
      <c r="A128" s="2">
        <v>124</v>
      </c>
      <c r="B128" s="1"/>
      <c r="C128" s="1"/>
      <c r="D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1:48">
      <c r="A129" s="2">
        <v>125</v>
      </c>
      <c r="B129" s="1"/>
      <c r="C129" s="1"/>
      <c r="D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>
      <c r="A130" s="2">
        <v>126</v>
      </c>
      <c r="B130" s="1"/>
      <c r="C130" s="1"/>
      <c r="D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>
      <c r="A131" s="2">
        <v>127</v>
      </c>
      <c r="B131" s="1"/>
      <c r="C131" s="1"/>
      <c r="D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>
      <c r="A132" s="2">
        <v>128</v>
      </c>
      <c r="B132" s="1"/>
      <c r="C132" s="1"/>
      <c r="D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>
      <c r="A133" s="2">
        <v>129</v>
      </c>
      <c r="B133" s="1"/>
      <c r="C133" s="1"/>
      <c r="D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>
      <c r="A134" s="2">
        <v>130</v>
      </c>
      <c r="B134" s="1"/>
      <c r="C134" s="1"/>
      <c r="D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>
      <c r="A135" s="2">
        <v>131</v>
      </c>
      <c r="B135" s="1"/>
      <c r="C135" s="1"/>
      <c r="D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>
      <c r="A136" s="2">
        <v>132</v>
      </c>
      <c r="B136" s="1"/>
      <c r="C136" s="1"/>
      <c r="D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>
      <c r="A137" s="2">
        <v>133</v>
      </c>
      <c r="B137" s="1"/>
      <c r="C137" s="1"/>
      <c r="D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>
      <c r="A138" s="2">
        <v>134</v>
      </c>
      <c r="B138" s="1"/>
      <c r="C138" s="1"/>
      <c r="D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>
      <c r="A139" s="2">
        <v>135</v>
      </c>
      <c r="B139" s="1"/>
      <c r="C139" s="1"/>
      <c r="D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>
      <c r="A140" s="2">
        <v>136</v>
      </c>
      <c r="B140" s="1"/>
      <c r="C140" s="1"/>
      <c r="D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>
      <c r="A141" s="2">
        <v>137</v>
      </c>
      <c r="B141" s="1"/>
      <c r="C141" s="1"/>
      <c r="D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>
      <c r="A142" s="2">
        <v>138</v>
      </c>
      <c r="B142" s="1"/>
      <c r="C142" s="1"/>
      <c r="D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>
      <c r="A143" s="2">
        <v>139</v>
      </c>
      <c r="B143" s="1"/>
      <c r="C143" s="1"/>
      <c r="D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>
      <c r="A144" s="2">
        <v>140</v>
      </c>
      <c r="B144" s="1"/>
      <c r="C144" s="1"/>
      <c r="D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>
      <c r="A145" s="2">
        <v>141</v>
      </c>
      <c r="B145" s="1"/>
      <c r="C145" s="1"/>
      <c r="D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>
      <c r="A146" s="2">
        <v>142</v>
      </c>
      <c r="B146" s="1"/>
      <c r="C146" s="1"/>
      <c r="D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1:48">
      <c r="A147" s="2">
        <v>143</v>
      </c>
      <c r="B147" s="1"/>
      <c r="C147" s="1"/>
      <c r="D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1:48">
      <c r="A148" s="2">
        <v>144</v>
      </c>
      <c r="B148" s="1"/>
      <c r="C148" s="1"/>
      <c r="D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</sheetData>
  <mergeCells count="4">
    <mergeCell ref="A1:G1"/>
    <mergeCell ref="H1:O1"/>
    <mergeCell ref="X1:AE1"/>
    <mergeCell ref="AF1:AM1"/>
  </mergeCells>
  <phoneticPr fontId="8" type="noConversion"/>
  <pageMargins left="0.75" right="0.75" top="1" bottom="1" header="0.5" footer="0.5"/>
  <pageSetup paperSize="9" scale="84" orientation="portrait" horizontalDpi="4294967292" verticalDpi="4294967292"/>
  <colBreaks count="3" manualBreakCount="3">
    <brk id="15" max="1048575" man="1"/>
    <brk id="29" max="1048575" man="1"/>
    <brk id="35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7"/>
  <sheetViews>
    <sheetView workbookViewId="0">
      <selection activeCell="AG14" sqref="AG14"/>
    </sheetView>
  </sheetViews>
  <sheetFormatPr baseColWidth="10" defaultRowHeight="18" x14ac:dyDescent="0"/>
  <cols>
    <col min="1" max="1" width="4.6640625" style="28" bestFit="1" customWidth="1"/>
    <col min="2" max="2" width="11" style="50" customWidth="1"/>
    <col min="3" max="3" width="7.83203125" style="50" customWidth="1"/>
    <col min="4" max="4" width="4.6640625" style="28" customWidth="1"/>
    <col min="5" max="5" width="3.1640625" style="28" customWidth="1"/>
    <col min="6" max="6" width="9.83203125" style="28" bestFit="1" customWidth="1"/>
    <col min="7" max="7" width="7.33203125" style="28" customWidth="1"/>
    <col min="8" max="8" width="5.33203125" style="28" customWidth="1"/>
    <col min="9" max="9" width="6" style="28" customWidth="1"/>
    <col min="10" max="10" width="5.33203125" style="28" customWidth="1"/>
    <col min="11" max="11" width="6" style="28" customWidth="1"/>
    <col min="12" max="12" width="7" style="28" customWidth="1"/>
    <col min="13" max="13" width="6" style="28" customWidth="1"/>
    <col min="14" max="14" width="5.33203125" style="67" customWidth="1"/>
    <col min="15" max="15" width="6" style="28" customWidth="1"/>
    <col min="16" max="16" width="7" style="28" customWidth="1"/>
    <col min="17" max="17" width="6" style="28" customWidth="1"/>
    <col min="18" max="18" width="5.33203125" style="28" customWidth="1"/>
    <col min="19" max="19" width="6" style="28" customWidth="1"/>
    <col min="20" max="20" width="7" style="28" customWidth="1"/>
    <col min="21" max="21" width="6" style="28" customWidth="1"/>
    <col min="22" max="22" width="5.33203125" style="28" customWidth="1"/>
    <col min="23" max="23" width="5.6640625" style="28" customWidth="1"/>
    <col min="24" max="24" width="5.33203125" style="28" customWidth="1"/>
    <col min="25" max="25" width="6.1640625" style="28" customWidth="1"/>
    <col min="26" max="26" width="5.33203125" style="28" customWidth="1"/>
    <col min="27" max="27" width="6.1640625" style="28" customWidth="1"/>
    <col min="28" max="28" width="7" style="28" customWidth="1"/>
    <col min="29" max="29" width="6.1640625" style="28" customWidth="1"/>
    <col min="30" max="30" width="5.83203125" style="28" customWidth="1"/>
    <col min="31" max="31" width="6" style="28" bestFit="1" customWidth="1"/>
    <col min="32" max="32" width="5.33203125" style="28" bestFit="1" customWidth="1"/>
    <col min="33" max="33" width="6" style="28" customWidth="1"/>
    <col min="34" max="34" width="5.33203125" style="28" bestFit="1" customWidth="1"/>
    <col min="35" max="35" width="6" style="28" bestFit="1" customWidth="1"/>
    <col min="36" max="36" width="5.33203125" style="28" bestFit="1" customWidth="1"/>
    <col min="37" max="37" width="6" style="28" bestFit="1" customWidth="1"/>
    <col min="38" max="38" width="4.6640625" style="28" customWidth="1"/>
    <col min="39" max="39" width="6" style="28" customWidth="1"/>
    <col min="40" max="48" width="10.83203125" style="28"/>
    <col min="49" max="16384" width="10.83203125" style="1"/>
  </cols>
  <sheetData>
    <row r="1" spans="1:48">
      <c r="A1" s="137" t="s">
        <v>238</v>
      </c>
      <c r="B1" s="137"/>
      <c r="C1" s="137"/>
      <c r="D1" s="137"/>
      <c r="E1" s="137"/>
      <c r="F1" s="137"/>
      <c r="G1" s="137"/>
      <c r="H1" s="138" t="s">
        <v>0</v>
      </c>
      <c r="I1" s="139"/>
      <c r="J1" s="139"/>
      <c r="K1" s="139"/>
      <c r="L1" s="139"/>
      <c r="M1" s="139"/>
      <c r="N1" s="139"/>
      <c r="O1" s="140"/>
      <c r="P1" s="112" t="s">
        <v>1</v>
      </c>
      <c r="Q1" s="113"/>
      <c r="R1" s="113"/>
      <c r="S1" s="113"/>
      <c r="T1" s="113"/>
      <c r="U1" s="113"/>
      <c r="V1" s="113"/>
      <c r="W1" s="113"/>
      <c r="X1" s="143" t="s">
        <v>2</v>
      </c>
      <c r="Y1" s="143"/>
      <c r="Z1" s="143"/>
      <c r="AA1" s="143"/>
      <c r="AB1" s="143"/>
      <c r="AC1" s="143"/>
      <c r="AD1" s="143"/>
      <c r="AE1" s="143"/>
      <c r="AF1" s="136" t="s">
        <v>3</v>
      </c>
      <c r="AG1" s="136"/>
      <c r="AH1" s="136"/>
      <c r="AI1" s="136"/>
      <c r="AJ1" s="136"/>
      <c r="AK1" s="136"/>
      <c r="AL1" s="136"/>
      <c r="AM1" s="136"/>
    </row>
    <row r="2" spans="1:48">
      <c r="A2" s="59"/>
      <c r="B2" s="60" t="s">
        <v>4</v>
      </c>
      <c r="C2" s="60" t="s">
        <v>5</v>
      </c>
      <c r="D2" s="23" t="s">
        <v>6</v>
      </c>
      <c r="E2" s="23" t="s">
        <v>7</v>
      </c>
      <c r="F2" s="64" t="s">
        <v>8</v>
      </c>
      <c r="G2" s="46" t="s">
        <v>9</v>
      </c>
      <c r="H2" s="43">
        <v>7</v>
      </c>
      <c r="I2" s="43" t="s">
        <v>250</v>
      </c>
      <c r="J2" s="43">
        <v>14</v>
      </c>
      <c r="K2" s="43" t="s">
        <v>250</v>
      </c>
      <c r="L2" s="44">
        <v>21</v>
      </c>
      <c r="M2" s="44" t="s">
        <v>250</v>
      </c>
      <c r="N2" s="44">
        <v>28</v>
      </c>
      <c r="O2" s="44" t="s">
        <v>250</v>
      </c>
      <c r="P2" s="29">
        <v>4</v>
      </c>
      <c r="Q2" s="29" t="s">
        <v>250</v>
      </c>
      <c r="R2" s="29">
        <v>11</v>
      </c>
      <c r="S2" s="29" t="s">
        <v>250</v>
      </c>
      <c r="T2" s="29">
        <v>18</v>
      </c>
      <c r="U2" s="30" t="s">
        <v>250</v>
      </c>
      <c r="V2" s="80">
        <v>25</v>
      </c>
      <c r="W2" s="81" t="s">
        <v>250</v>
      </c>
      <c r="X2" s="35">
        <v>2</v>
      </c>
      <c r="Y2" s="82"/>
      <c r="Z2" s="35">
        <v>9</v>
      </c>
      <c r="AA2" s="35"/>
      <c r="AB2" s="36">
        <v>16</v>
      </c>
      <c r="AC2" s="82"/>
      <c r="AD2" s="83">
        <v>23</v>
      </c>
      <c r="AE2" s="82"/>
      <c r="AF2" s="40">
        <v>6</v>
      </c>
      <c r="AG2" s="41"/>
      <c r="AH2" s="40">
        <v>13</v>
      </c>
      <c r="AI2" s="41"/>
      <c r="AJ2" s="40">
        <v>20</v>
      </c>
      <c r="AK2" s="41"/>
      <c r="AL2" s="40">
        <v>27</v>
      </c>
      <c r="AM2" s="84"/>
    </row>
    <row r="3" spans="1:48" s="8" customFormat="1">
      <c r="A3" s="2">
        <v>1</v>
      </c>
      <c r="B3" s="61" t="s">
        <v>19</v>
      </c>
      <c r="C3" s="61" t="s">
        <v>20</v>
      </c>
      <c r="D3" s="79" t="s">
        <v>13</v>
      </c>
      <c r="E3" s="9">
        <v>10</v>
      </c>
      <c r="F3" s="45">
        <f>SUM(H3:AM3)-(0+0)</f>
        <v>641.37999999999988</v>
      </c>
      <c r="G3" s="47">
        <f t="shared" ref="G3:G34" si="0">F3/E3</f>
        <v>64.137999999999991</v>
      </c>
      <c r="H3" s="5">
        <v>60.42</v>
      </c>
      <c r="I3" s="106" t="s">
        <v>21</v>
      </c>
      <c r="J3" s="5">
        <v>61.93</v>
      </c>
      <c r="K3" s="106" t="s">
        <v>16</v>
      </c>
      <c r="L3" s="5">
        <v>56.53</v>
      </c>
      <c r="M3" s="5" t="s">
        <v>12</v>
      </c>
      <c r="N3" s="5" t="s">
        <v>253</v>
      </c>
      <c r="O3" s="5"/>
      <c r="P3" s="5">
        <v>77.27</v>
      </c>
      <c r="Q3" s="106" t="s">
        <v>16</v>
      </c>
      <c r="R3" s="5">
        <v>62.04</v>
      </c>
      <c r="S3" s="106" t="s">
        <v>22</v>
      </c>
      <c r="T3" s="5" t="s">
        <v>253</v>
      </c>
      <c r="U3" s="5"/>
      <c r="V3" s="5">
        <v>60.83</v>
      </c>
      <c r="W3" s="106" t="s">
        <v>21</v>
      </c>
      <c r="X3" s="5">
        <v>69.77</v>
      </c>
      <c r="Y3" s="106" t="s">
        <v>21</v>
      </c>
      <c r="Z3" s="5">
        <v>68.56</v>
      </c>
      <c r="AA3" s="106" t="s">
        <v>22</v>
      </c>
      <c r="AB3" s="5">
        <v>57.55</v>
      </c>
      <c r="AC3" s="126" t="s">
        <v>16</v>
      </c>
      <c r="AD3" s="5">
        <v>66.48</v>
      </c>
      <c r="AE3" s="126" t="s">
        <v>22</v>
      </c>
      <c r="AF3" s="24"/>
      <c r="AG3" s="24"/>
      <c r="AH3" s="5"/>
      <c r="AI3" s="6"/>
      <c r="AJ3" s="5"/>
      <c r="AK3" s="6"/>
      <c r="AL3" s="85"/>
      <c r="AM3" s="24"/>
      <c r="AN3" s="24"/>
      <c r="AO3" s="24"/>
      <c r="AP3" s="24"/>
      <c r="AQ3" s="24"/>
      <c r="AR3" s="24"/>
      <c r="AS3" s="24"/>
      <c r="AT3" s="24"/>
      <c r="AU3" s="24"/>
      <c r="AV3" s="24"/>
    </row>
    <row r="4" spans="1:48" s="8" customFormat="1">
      <c r="A4" s="2">
        <v>2</v>
      </c>
      <c r="B4" s="61" t="s">
        <v>25</v>
      </c>
      <c r="C4" s="61" t="s">
        <v>26</v>
      </c>
      <c r="D4" s="79" t="s">
        <v>16</v>
      </c>
      <c r="E4" s="9">
        <v>10</v>
      </c>
      <c r="F4" s="45">
        <f>SUM(H4:AM4)-(X4+AD4)</f>
        <v>618.30999999999983</v>
      </c>
      <c r="G4" s="47">
        <f t="shared" si="0"/>
        <v>61.830999999999982</v>
      </c>
      <c r="H4" s="5">
        <v>55.99</v>
      </c>
      <c r="I4" s="106" t="s">
        <v>27</v>
      </c>
      <c r="J4" s="5">
        <v>61.93</v>
      </c>
      <c r="K4" s="106" t="s">
        <v>13</v>
      </c>
      <c r="L4" s="5">
        <v>61.93</v>
      </c>
      <c r="M4" s="106" t="s">
        <v>27</v>
      </c>
      <c r="N4" s="5">
        <v>63.54</v>
      </c>
      <c r="O4" s="5" t="s">
        <v>21</v>
      </c>
      <c r="P4" s="12">
        <v>77.27</v>
      </c>
      <c r="Q4" s="127" t="s">
        <v>13</v>
      </c>
      <c r="R4" s="5">
        <v>59.09</v>
      </c>
      <c r="S4" s="5" t="s">
        <v>12</v>
      </c>
      <c r="T4" s="5">
        <v>54.96</v>
      </c>
      <c r="U4" s="5" t="s">
        <v>21</v>
      </c>
      <c r="V4" s="5">
        <v>65.63</v>
      </c>
      <c r="W4" s="106" t="s">
        <v>27</v>
      </c>
      <c r="X4" s="74">
        <v>44.79</v>
      </c>
      <c r="Y4" s="74" t="s">
        <v>76</v>
      </c>
      <c r="Z4" s="5">
        <v>60.42</v>
      </c>
      <c r="AA4" s="5" t="s">
        <v>12</v>
      </c>
      <c r="AB4" s="5">
        <v>57.55</v>
      </c>
      <c r="AC4" s="126" t="s">
        <v>13</v>
      </c>
      <c r="AD4" s="74">
        <v>54.55</v>
      </c>
      <c r="AE4" s="98" t="s">
        <v>27</v>
      </c>
      <c r="AF4" s="5"/>
      <c r="AG4" s="6"/>
      <c r="AH4" s="5"/>
      <c r="AI4" s="6"/>
      <c r="AJ4" s="5"/>
      <c r="AK4" s="6"/>
      <c r="AL4" s="85"/>
      <c r="AM4" s="24"/>
      <c r="AN4" s="24"/>
      <c r="AO4" s="24"/>
      <c r="AP4" s="24"/>
      <c r="AQ4" s="24"/>
      <c r="AR4" s="24"/>
      <c r="AS4" s="24"/>
      <c r="AT4" s="24"/>
      <c r="AU4" s="24"/>
      <c r="AV4" s="24"/>
    </row>
    <row r="5" spans="1:48" s="8" customFormat="1">
      <c r="A5" s="2">
        <v>3</v>
      </c>
      <c r="B5" s="61" t="s">
        <v>28</v>
      </c>
      <c r="C5" s="61" t="s">
        <v>29</v>
      </c>
      <c r="D5" s="79" t="s">
        <v>30</v>
      </c>
      <c r="E5" s="24">
        <v>10</v>
      </c>
      <c r="F5" s="45">
        <f>SUM(H5:AM5)-(P5+0)</f>
        <v>583.54999999999995</v>
      </c>
      <c r="G5" s="47">
        <f t="shared" si="0"/>
        <v>58.354999999999997</v>
      </c>
      <c r="H5" s="5"/>
      <c r="I5" s="5"/>
      <c r="J5" s="5">
        <v>58.24</v>
      </c>
      <c r="K5" s="106" t="s">
        <v>31</v>
      </c>
      <c r="L5" s="5">
        <v>63.8</v>
      </c>
      <c r="M5" s="106" t="s">
        <v>31</v>
      </c>
      <c r="N5" s="5">
        <v>67.08</v>
      </c>
      <c r="O5" s="5" t="s">
        <v>34</v>
      </c>
      <c r="P5" s="74">
        <v>41.88</v>
      </c>
      <c r="Q5" s="74" t="s">
        <v>31</v>
      </c>
      <c r="R5" s="5">
        <v>57.32</v>
      </c>
      <c r="S5" s="5" t="s">
        <v>38</v>
      </c>
      <c r="T5" s="5">
        <v>63.07</v>
      </c>
      <c r="U5" s="5" t="s">
        <v>32</v>
      </c>
      <c r="V5" s="5">
        <v>58.75</v>
      </c>
      <c r="W5" s="5" t="s">
        <v>12</v>
      </c>
      <c r="X5" s="5">
        <v>53.64</v>
      </c>
      <c r="Y5" s="5" t="s">
        <v>32</v>
      </c>
      <c r="Z5" s="5">
        <v>54.92</v>
      </c>
      <c r="AA5" s="5" t="s">
        <v>23</v>
      </c>
      <c r="AB5" s="5">
        <v>53.13</v>
      </c>
      <c r="AC5" s="6" t="s">
        <v>32</v>
      </c>
      <c r="AD5" s="5">
        <v>53.6</v>
      </c>
      <c r="AE5" s="6" t="s">
        <v>251</v>
      </c>
      <c r="AF5" s="5"/>
      <c r="AG5" s="6"/>
      <c r="AH5" s="5"/>
      <c r="AI5" s="6"/>
      <c r="AJ5" s="5"/>
      <c r="AK5" s="6"/>
      <c r="AL5" s="85"/>
      <c r="AM5" s="24"/>
      <c r="AN5" s="24"/>
      <c r="AO5" s="24"/>
      <c r="AP5" s="24"/>
      <c r="AQ5" s="24"/>
      <c r="AR5" s="24"/>
      <c r="AS5" s="24"/>
      <c r="AT5" s="24"/>
      <c r="AU5" s="24"/>
      <c r="AV5" s="24"/>
    </row>
    <row r="6" spans="1:48" s="8" customFormat="1">
      <c r="A6" s="2">
        <v>4</v>
      </c>
      <c r="B6" s="61" t="s">
        <v>46</v>
      </c>
      <c r="C6" s="61" t="s">
        <v>47</v>
      </c>
      <c r="D6" s="79" t="s">
        <v>44</v>
      </c>
      <c r="E6" s="9">
        <v>10</v>
      </c>
      <c r="F6" s="45">
        <f>SUM(H6:AM6)-(Z6+AD6)</f>
        <v>553.20000000000005</v>
      </c>
      <c r="G6" s="47">
        <f t="shared" si="0"/>
        <v>55.320000000000007</v>
      </c>
      <c r="H6" s="5">
        <v>51.3</v>
      </c>
      <c r="I6" s="5" t="s">
        <v>42</v>
      </c>
      <c r="J6" s="5">
        <v>62.5</v>
      </c>
      <c r="K6" s="5" t="s">
        <v>34</v>
      </c>
      <c r="L6" s="5">
        <v>48.86</v>
      </c>
      <c r="M6" s="5" t="s">
        <v>41</v>
      </c>
      <c r="N6" s="13">
        <v>49.09</v>
      </c>
      <c r="O6" s="24" t="s">
        <v>42</v>
      </c>
      <c r="P6" s="5">
        <v>50.32</v>
      </c>
      <c r="Q6" s="5" t="s">
        <v>180</v>
      </c>
      <c r="R6" s="5">
        <v>54.29</v>
      </c>
      <c r="S6" s="5" t="s">
        <v>43</v>
      </c>
      <c r="T6" s="5">
        <v>51.86</v>
      </c>
      <c r="U6" s="5" t="s">
        <v>41</v>
      </c>
      <c r="V6" s="5">
        <v>60.47</v>
      </c>
      <c r="W6" s="5" t="s">
        <v>300</v>
      </c>
      <c r="X6" s="5">
        <v>62.27</v>
      </c>
      <c r="Y6" s="5" t="s">
        <v>43</v>
      </c>
      <c r="Z6" s="74">
        <v>39.770000000000003</v>
      </c>
      <c r="AA6" s="74" t="s">
        <v>48</v>
      </c>
      <c r="AB6" s="5">
        <v>62.24</v>
      </c>
      <c r="AC6" s="6" t="s">
        <v>242</v>
      </c>
      <c r="AD6" s="74">
        <v>37.880000000000003</v>
      </c>
      <c r="AE6" s="98" t="s">
        <v>42</v>
      </c>
      <c r="AF6" s="5"/>
      <c r="AG6" s="6"/>
      <c r="AH6" s="5"/>
      <c r="AI6" s="6"/>
      <c r="AJ6" s="5"/>
      <c r="AK6" s="6"/>
      <c r="AL6" s="85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48" s="8" customFormat="1">
      <c r="A7" s="2">
        <v>5</v>
      </c>
      <c r="B7" s="61" t="s">
        <v>39</v>
      </c>
      <c r="C7" s="61" t="s">
        <v>40</v>
      </c>
      <c r="D7" s="79" t="s">
        <v>41</v>
      </c>
      <c r="E7" s="24">
        <v>10</v>
      </c>
      <c r="F7" s="45">
        <f>SUM(H7:AM7)-(J7+0)</f>
        <v>543.82000000000005</v>
      </c>
      <c r="G7" s="47">
        <f t="shared" si="0"/>
        <v>54.382000000000005</v>
      </c>
      <c r="H7" s="5">
        <v>51.82</v>
      </c>
      <c r="I7" s="5" t="s">
        <v>43</v>
      </c>
      <c r="J7" s="74">
        <v>44.27</v>
      </c>
      <c r="K7" s="74" t="s">
        <v>42</v>
      </c>
      <c r="L7" s="5">
        <v>48.86</v>
      </c>
      <c r="M7" s="5" t="s">
        <v>44</v>
      </c>
      <c r="N7" s="5">
        <v>52.95</v>
      </c>
      <c r="O7" s="5" t="s">
        <v>45</v>
      </c>
      <c r="P7" s="5">
        <v>51.62</v>
      </c>
      <c r="Q7" s="5" t="s">
        <v>55</v>
      </c>
      <c r="R7" s="5" t="s">
        <v>253</v>
      </c>
      <c r="S7" s="5"/>
      <c r="T7" s="5">
        <v>51.86</v>
      </c>
      <c r="U7" s="5" t="s">
        <v>44</v>
      </c>
      <c r="V7" s="5">
        <v>50.63</v>
      </c>
      <c r="W7" s="5" t="s">
        <v>43</v>
      </c>
      <c r="X7" s="5">
        <v>57.5</v>
      </c>
      <c r="Y7" s="5" t="s">
        <v>42</v>
      </c>
      <c r="Z7" s="5">
        <v>66.099999999999994</v>
      </c>
      <c r="AA7" s="5" t="s">
        <v>45</v>
      </c>
      <c r="AB7" s="5">
        <v>53.39</v>
      </c>
      <c r="AC7" s="6" t="s">
        <v>42</v>
      </c>
      <c r="AD7" s="5">
        <v>59.09</v>
      </c>
      <c r="AE7" s="6" t="s">
        <v>31</v>
      </c>
      <c r="AF7" s="5"/>
      <c r="AG7" s="6"/>
      <c r="AH7" s="5"/>
      <c r="AI7" s="6"/>
      <c r="AJ7" s="5"/>
      <c r="AK7" s="6"/>
      <c r="AL7" s="85"/>
      <c r="AM7" s="24"/>
      <c r="AN7" s="24"/>
      <c r="AO7" s="24"/>
      <c r="AP7" s="24"/>
      <c r="AQ7" s="24"/>
      <c r="AR7" s="24"/>
      <c r="AS7" s="24"/>
      <c r="AT7" s="24"/>
      <c r="AU7" s="24"/>
      <c r="AV7" s="24"/>
    </row>
    <row r="8" spans="1:48" s="8" customFormat="1">
      <c r="A8" s="2">
        <v>6</v>
      </c>
      <c r="B8" s="61" t="s">
        <v>134</v>
      </c>
      <c r="C8" s="61" t="s">
        <v>135</v>
      </c>
      <c r="D8" s="79" t="s">
        <v>45</v>
      </c>
      <c r="E8" s="24">
        <v>9</v>
      </c>
      <c r="F8" s="45">
        <f>SUM(H8:AM8)-(V8+0)</f>
        <v>526.08000000000004</v>
      </c>
      <c r="G8" s="47">
        <f t="shared" si="0"/>
        <v>58.45333333333334</v>
      </c>
      <c r="H8" s="5"/>
      <c r="I8" s="5"/>
      <c r="J8" s="5">
        <v>59.38</v>
      </c>
      <c r="K8" s="5" t="s">
        <v>33</v>
      </c>
      <c r="L8" s="5">
        <v>57.95</v>
      </c>
      <c r="M8" s="5" t="s">
        <v>33</v>
      </c>
      <c r="N8" s="5">
        <v>52.95</v>
      </c>
      <c r="O8" s="5" t="s">
        <v>41</v>
      </c>
      <c r="P8" s="5">
        <v>63.64</v>
      </c>
      <c r="Q8" s="5" t="s">
        <v>43</v>
      </c>
      <c r="R8" s="5">
        <v>52.02</v>
      </c>
      <c r="S8" s="106" t="s">
        <v>136</v>
      </c>
      <c r="T8" s="5">
        <v>71.489999999999995</v>
      </c>
      <c r="U8" s="106" t="s">
        <v>136</v>
      </c>
      <c r="V8" s="74">
        <v>48.75</v>
      </c>
      <c r="W8" s="74" t="s">
        <v>136</v>
      </c>
      <c r="X8" s="5">
        <v>50.21</v>
      </c>
      <c r="Y8" s="106" t="s">
        <v>136</v>
      </c>
      <c r="Z8" s="5">
        <v>66.099999999999994</v>
      </c>
      <c r="AA8" s="5" t="s">
        <v>41</v>
      </c>
      <c r="AB8" s="5">
        <v>52.34</v>
      </c>
      <c r="AC8" s="6" t="s">
        <v>18</v>
      </c>
      <c r="AD8" s="5" t="s">
        <v>253</v>
      </c>
      <c r="AE8" s="6"/>
      <c r="AF8" s="5"/>
      <c r="AG8" s="6"/>
      <c r="AH8" s="5"/>
      <c r="AI8" s="6"/>
      <c r="AJ8" s="5"/>
      <c r="AK8" s="6"/>
      <c r="AL8" s="85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spans="1:48" s="8" customFormat="1">
      <c r="A9" s="2">
        <v>7</v>
      </c>
      <c r="B9" s="61" t="s">
        <v>39</v>
      </c>
      <c r="C9" s="61" t="s">
        <v>66</v>
      </c>
      <c r="D9" s="79" t="s">
        <v>42</v>
      </c>
      <c r="E9" s="24">
        <v>10</v>
      </c>
      <c r="F9" s="45">
        <f>SUM(H9:AM9)-(0+0)</f>
        <v>492.40999999999997</v>
      </c>
      <c r="G9" s="47">
        <f t="shared" si="0"/>
        <v>49.241</v>
      </c>
      <c r="H9" s="13">
        <v>51.3</v>
      </c>
      <c r="I9" s="5" t="s">
        <v>44</v>
      </c>
      <c r="J9" s="5">
        <v>44.27</v>
      </c>
      <c r="K9" s="5" t="s">
        <v>41</v>
      </c>
      <c r="L9" s="5">
        <v>55.97</v>
      </c>
      <c r="M9" s="5" t="s">
        <v>43</v>
      </c>
      <c r="N9" s="5">
        <v>49.09</v>
      </c>
      <c r="O9" s="5" t="s">
        <v>44</v>
      </c>
      <c r="P9" s="5" t="s">
        <v>253</v>
      </c>
      <c r="Q9" s="5"/>
      <c r="R9" s="5" t="s">
        <v>253</v>
      </c>
      <c r="S9" s="5"/>
      <c r="T9" s="5">
        <v>53.6</v>
      </c>
      <c r="U9" s="5" t="s">
        <v>27</v>
      </c>
      <c r="V9" s="5">
        <v>43.96</v>
      </c>
      <c r="W9" s="5" t="s">
        <v>67</v>
      </c>
      <c r="X9" s="11">
        <v>57.5</v>
      </c>
      <c r="Y9" s="8" t="s">
        <v>41</v>
      </c>
      <c r="Z9" s="5">
        <v>45.45</v>
      </c>
      <c r="AA9" s="5" t="s">
        <v>27</v>
      </c>
      <c r="AB9" s="5">
        <v>53.39</v>
      </c>
      <c r="AC9" s="6" t="s">
        <v>41</v>
      </c>
      <c r="AD9" s="5">
        <v>37.880000000000003</v>
      </c>
      <c r="AE9" s="6" t="s">
        <v>44</v>
      </c>
      <c r="AF9" s="5"/>
      <c r="AG9" s="6"/>
      <c r="AH9" s="5"/>
      <c r="AI9" s="6"/>
      <c r="AJ9" s="6"/>
      <c r="AK9" s="6"/>
      <c r="AL9" s="85"/>
      <c r="AM9" s="24"/>
      <c r="AN9" s="24"/>
      <c r="AO9" s="24"/>
      <c r="AP9" s="24"/>
      <c r="AQ9" s="24"/>
      <c r="AR9" s="24"/>
      <c r="AS9" s="24"/>
      <c r="AT9" s="24"/>
      <c r="AU9" s="24"/>
      <c r="AV9" s="24"/>
    </row>
    <row r="10" spans="1:48" s="8" customFormat="1">
      <c r="A10" s="2">
        <v>8</v>
      </c>
      <c r="B10" s="61" t="s">
        <v>53</v>
      </c>
      <c r="C10" s="61" t="s">
        <v>54</v>
      </c>
      <c r="D10" s="79" t="s">
        <v>55</v>
      </c>
      <c r="E10" s="9">
        <v>10</v>
      </c>
      <c r="F10" s="45">
        <f>SUM(H10:AM10)-(N10+T10)</f>
        <v>488.76000000000005</v>
      </c>
      <c r="G10" s="47">
        <f t="shared" si="0"/>
        <v>48.876000000000005</v>
      </c>
      <c r="H10" s="48">
        <v>52.6</v>
      </c>
      <c r="I10" s="5" t="s">
        <v>51</v>
      </c>
      <c r="J10" s="5">
        <v>42.61</v>
      </c>
      <c r="K10" s="5" t="s">
        <v>56</v>
      </c>
      <c r="L10" s="5">
        <v>45.45</v>
      </c>
      <c r="M10" s="5" t="s">
        <v>51</v>
      </c>
      <c r="N10" s="74">
        <v>40</v>
      </c>
      <c r="O10" s="74" t="s">
        <v>51</v>
      </c>
      <c r="P10" s="13">
        <v>51.62</v>
      </c>
      <c r="Q10" s="24" t="s">
        <v>41</v>
      </c>
      <c r="R10" s="13">
        <v>56.31</v>
      </c>
      <c r="S10" s="24" t="s">
        <v>51</v>
      </c>
      <c r="T10" s="76">
        <v>35.33</v>
      </c>
      <c r="U10" s="75" t="s">
        <v>248</v>
      </c>
      <c r="V10" s="13">
        <v>47.08</v>
      </c>
      <c r="W10" s="24" t="s">
        <v>56</v>
      </c>
      <c r="X10" s="13">
        <v>59.09</v>
      </c>
      <c r="Y10" s="24" t="s">
        <v>48</v>
      </c>
      <c r="Z10" s="13">
        <v>42.05</v>
      </c>
      <c r="AA10" s="24" t="s">
        <v>58</v>
      </c>
      <c r="AB10" s="13">
        <v>48.96</v>
      </c>
      <c r="AC10" s="24" t="s">
        <v>60</v>
      </c>
      <c r="AD10" s="13">
        <v>42.99</v>
      </c>
      <c r="AE10" s="24" t="s">
        <v>57</v>
      </c>
      <c r="AF10" s="24"/>
      <c r="AG10" s="24"/>
      <c r="AH10" s="24"/>
      <c r="AI10" s="24"/>
      <c r="AJ10" s="24"/>
      <c r="AK10" s="24"/>
      <c r="AL10" s="86"/>
      <c r="AM10" s="24"/>
      <c r="AN10" s="24"/>
      <c r="AO10" s="24"/>
      <c r="AP10" s="24"/>
      <c r="AQ10" s="24"/>
      <c r="AR10" s="24"/>
      <c r="AS10" s="24"/>
      <c r="AT10" s="24"/>
      <c r="AU10" s="24"/>
      <c r="AV10" s="24"/>
    </row>
    <row r="11" spans="1:48" s="8" customFormat="1">
      <c r="A11" s="2">
        <v>9</v>
      </c>
      <c r="B11" s="61" t="s">
        <v>129</v>
      </c>
      <c r="C11" s="61" t="s">
        <v>40</v>
      </c>
      <c r="D11" s="79" t="s">
        <v>33</v>
      </c>
      <c r="E11" s="24">
        <v>9</v>
      </c>
      <c r="F11" s="45">
        <f>SUM(H11:AM11)-(0+0)</f>
        <v>488.15999999999997</v>
      </c>
      <c r="G11" s="47">
        <f t="shared" si="0"/>
        <v>54.239999999999995</v>
      </c>
      <c r="H11" s="24"/>
      <c r="I11" s="24"/>
      <c r="J11" s="13">
        <v>59.38</v>
      </c>
      <c r="K11" s="24" t="s">
        <v>45</v>
      </c>
      <c r="L11" s="24">
        <v>57.95</v>
      </c>
      <c r="M11" s="24" t="s">
        <v>45</v>
      </c>
      <c r="N11" s="13">
        <v>49.38</v>
      </c>
      <c r="O11" s="24" t="s">
        <v>38</v>
      </c>
      <c r="P11" s="5">
        <v>42.56</v>
      </c>
      <c r="Q11" s="5" t="s">
        <v>38</v>
      </c>
      <c r="R11" s="5">
        <v>56.48</v>
      </c>
      <c r="S11" s="5" t="s">
        <v>194</v>
      </c>
      <c r="T11" s="5" t="s">
        <v>253</v>
      </c>
      <c r="U11" s="5"/>
      <c r="V11" s="5">
        <v>65</v>
      </c>
      <c r="W11" s="5" t="s">
        <v>301</v>
      </c>
      <c r="X11" s="5" t="s">
        <v>253</v>
      </c>
      <c r="Y11" s="5"/>
      <c r="Z11" s="5">
        <v>39.39</v>
      </c>
      <c r="AA11" s="5" t="s">
        <v>38</v>
      </c>
      <c r="AB11" s="5">
        <v>54.95</v>
      </c>
      <c r="AC11" s="6" t="s">
        <v>31</v>
      </c>
      <c r="AD11" s="5">
        <v>63.07</v>
      </c>
      <c r="AE11" s="6" t="s">
        <v>194</v>
      </c>
      <c r="AF11" s="5"/>
      <c r="AG11" s="6"/>
      <c r="AH11" s="5"/>
      <c r="AI11" s="6"/>
      <c r="AJ11" s="5"/>
      <c r="AK11" s="6"/>
      <c r="AL11" s="85"/>
      <c r="AM11" s="24"/>
      <c r="AN11" s="24"/>
      <c r="AO11" s="24"/>
      <c r="AP11" s="24"/>
      <c r="AQ11" s="24"/>
      <c r="AR11" s="24"/>
      <c r="AS11" s="24"/>
      <c r="AT11" s="24"/>
      <c r="AU11" s="24"/>
      <c r="AV11" s="24"/>
    </row>
    <row r="12" spans="1:48" s="8" customFormat="1">
      <c r="A12" s="2">
        <v>10</v>
      </c>
      <c r="B12" s="61" t="s">
        <v>80</v>
      </c>
      <c r="C12" s="61" t="s">
        <v>81</v>
      </c>
      <c r="D12" s="79" t="s">
        <v>48</v>
      </c>
      <c r="E12" s="9">
        <v>9</v>
      </c>
      <c r="F12" s="45">
        <f>SUM(H12:AM12)-(0+0)</f>
        <v>479.92999999999995</v>
      </c>
      <c r="G12" s="47">
        <f t="shared" si="0"/>
        <v>53.325555555555553</v>
      </c>
      <c r="H12" s="5">
        <v>48.96</v>
      </c>
      <c r="I12" s="5" t="s">
        <v>83</v>
      </c>
      <c r="J12" s="5">
        <v>55.47</v>
      </c>
      <c r="K12" s="5" t="s">
        <v>83</v>
      </c>
      <c r="L12" s="5"/>
      <c r="M12" s="5"/>
      <c r="N12" s="5" t="s">
        <v>253</v>
      </c>
      <c r="O12" s="5"/>
      <c r="P12" s="5">
        <v>47.73</v>
      </c>
      <c r="Q12" s="5" t="s">
        <v>37</v>
      </c>
      <c r="R12" s="5" t="s">
        <v>253</v>
      </c>
      <c r="S12" s="5"/>
      <c r="T12" s="5">
        <v>53.79</v>
      </c>
      <c r="U12" s="5" t="s">
        <v>173</v>
      </c>
      <c r="V12" s="5">
        <v>57.71</v>
      </c>
      <c r="W12" s="5" t="s">
        <v>82</v>
      </c>
      <c r="X12" s="5">
        <v>59.09</v>
      </c>
      <c r="Y12" s="5" t="s">
        <v>55</v>
      </c>
      <c r="Z12" s="5">
        <v>39.770000000000003</v>
      </c>
      <c r="AA12" s="5" t="s">
        <v>44</v>
      </c>
      <c r="AB12" s="5">
        <v>59.64</v>
      </c>
      <c r="AC12" s="6" t="s">
        <v>82</v>
      </c>
      <c r="AD12" s="5">
        <v>57.77</v>
      </c>
      <c r="AE12" s="6" t="s">
        <v>300</v>
      </c>
      <c r="AF12" s="5"/>
      <c r="AG12" s="6"/>
      <c r="AH12" s="5"/>
      <c r="AI12" s="6"/>
      <c r="AJ12" s="5"/>
      <c r="AK12" s="6"/>
      <c r="AL12" s="85"/>
      <c r="AM12" s="24"/>
      <c r="AN12" s="24"/>
      <c r="AO12" s="24"/>
      <c r="AP12" s="24"/>
      <c r="AQ12" s="24"/>
      <c r="AR12" s="24"/>
      <c r="AS12" s="24"/>
      <c r="AT12" s="24"/>
      <c r="AU12" s="24"/>
      <c r="AV12" s="24"/>
    </row>
    <row r="13" spans="1:48" s="8" customFormat="1">
      <c r="A13" s="2">
        <v>11</v>
      </c>
      <c r="B13" s="58" t="s">
        <v>78</v>
      </c>
      <c r="C13" s="58" t="s">
        <v>203</v>
      </c>
      <c r="D13" s="2" t="s">
        <v>82</v>
      </c>
      <c r="E13" s="24">
        <v>8</v>
      </c>
      <c r="F13" s="45">
        <f>SUM(H13:AM13)-(0+0)</f>
        <v>451.90999999999997</v>
      </c>
      <c r="G13" s="47">
        <f t="shared" si="0"/>
        <v>56.488749999999996</v>
      </c>
      <c r="H13" s="5"/>
      <c r="I13" s="5"/>
      <c r="J13" s="5"/>
      <c r="K13" s="5"/>
      <c r="L13" s="5">
        <v>66.48</v>
      </c>
      <c r="M13" s="5" t="s">
        <v>251</v>
      </c>
      <c r="N13" s="5">
        <v>62.05</v>
      </c>
      <c r="O13" s="106" t="s">
        <v>172</v>
      </c>
      <c r="P13" s="13">
        <v>51.19</v>
      </c>
      <c r="Q13" s="106" t="s">
        <v>172</v>
      </c>
      <c r="R13" s="24" t="s">
        <v>253</v>
      </c>
      <c r="S13" s="24"/>
      <c r="T13" s="13">
        <v>50.76</v>
      </c>
      <c r="U13" s="106" t="s">
        <v>172</v>
      </c>
      <c r="V13" s="13">
        <v>57.71</v>
      </c>
      <c r="W13" s="24" t="s">
        <v>48</v>
      </c>
      <c r="X13" s="5">
        <v>59.38</v>
      </c>
      <c r="Y13" s="5" t="s">
        <v>251</v>
      </c>
      <c r="Z13" s="13">
        <v>44.7</v>
      </c>
      <c r="AA13" s="24" t="s">
        <v>251</v>
      </c>
      <c r="AB13" s="13">
        <v>59.64</v>
      </c>
      <c r="AC13" s="24" t="s">
        <v>48</v>
      </c>
      <c r="AD13" s="24" t="s">
        <v>253</v>
      </c>
      <c r="AE13" s="24"/>
      <c r="AF13" s="24"/>
      <c r="AG13" s="24"/>
      <c r="AH13" s="24"/>
      <c r="AI13" s="24"/>
      <c r="AJ13" s="24"/>
      <c r="AK13" s="24"/>
      <c r="AL13" s="86"/>
      <c r="AM13" s="24"/>
      <c r="AN13" s="24"/>
      <c r="AO13" s="24"/>
      <c r="AP13" s="24"/>
      <c r="AQ13" s="24"/>
      <c r="AR13" s="24"/>
      <c r="AS13" s="24"/>
      <c r="AT13" s="24"/>
      <c r="AU13" s="24"/>
      <c r="AV13" s="24"/>
    </row>
    <row r="14" spans="1:48" s="8" customFormat="1">
      <c r="A14" s="2">
        <v>12</v>
      </c>
      <c r="B14" s="61" t="s">
        <v>140</v>
      </c>
      <c r="C14" s="61" t="s">
        <v>141</v>
      </c>
      <c r="D14" s="79" t="s">
        <v>43</v>
      </c>
      <c r="E14" s="9">
        <v>8</v>
      </c>
      <c r="F14" s="45">
        <f>SUM(H14:AM14)-(0+0)</f>
        <v>449.6</v>
      </c>
      <c r="G14" s="47">
        <f t="shared" si="0"/>
        <v>56.2</v>
      </c>
      <c r="H14" s="5">
        <v>51.82</v>
      </c>
      <c r="I14" s="5" t="s">
        <v>41</v>
      </c>
      <c r="J14" s="5"/>
      <c r="K14" s="5"/>
      <c r="L14" s="5">
        <v>55.97</v>
      </c>
      <c r="M14" s="5" t="s">
        <v>42</v>
      </c>
      <c r="N14" s="5">
        <v>62.5</v>
      </c>
      <c r="O14" s="5" t="s">
        <v>254</v>
      </c>
      <c r="P14" s="13">
        <v>63.64</v>
      </c>
      <c r="Q14" s="24" t="s">
        <v>45</v>
      </c>
      <c r="R14" s="13">
        <v>54.29</v>
      </c>
      <c r="S14" s="24" t="s">
        <v>44</v>
      </c>
      <c r="T14" s="13">
        <v>48.48</v>
      </c>
      <c r="U14" s="24" t="s">
        <v>52</v>
      </c>
      <c r="V14" s="13">
        <v>50.63</v>
      </c>
      <c r="W14" s="24" t="s">
        <v>41</v>
      </c>
      <c r="X14" s="13">
        <v>62.27</v>
      </c>
      <c r="Y14" s="24" t="s">
        <v>44</v>
      </c>
      <c r="Z14" s="24" t="s">
        <v>253</v>
      </c>
      <c r="AA14" s="24"/>
      <c r="AB14" s="24" t="s">
        <v>253</v>
      </c>
      <c r="AC14" s="24"/>
      <c r="AD14" s="24" t="s">
        <v>253</v>
      </c>
      <c r="AE14" s="24"/>
      <c r="AF14" s="24"/>
      <c r="AG14" s="24"/>
      <c r="AH14" s="24"/>
      <c r="AI14" s="24"/>
      <c r="AJ14" s="24"/>
      <c r="AK14" s="24"/>
      <c r="AL14" s="86"/>
      <c r="AM14" s="24"/>
      <c r="AN14" s="24"/>
      <c r="AO14" s="24"/>
      <c r="AP14" s="24"/>
      <c r="AQ14" s="24"/>
      <c r="AR14" s="24"/>
      <c r="AS14" s="24"/>
      <c r="AT14" s="24"/>
      <c r="AU14" s="24"/>
      <c r="AV14" s="24"/>
    </row>
    <row r="15" spans="1:48" s="8" customFormat="1">
      <c r="A15" s="2">
        <v>13</v>
      </c>
      <c r="B15" s="61" t="s">
        <v>109</v>
      </c>
      <c r="C15" s="61" t="s">
        <v>110</v>
      </c>
      <c r="D15" s="79" t="s">
        <v>31</v>
      </c>
      <c r="E15" s="9">
        <v>8</v>
      </c>
      <c r="F15" s="45">
        <f>SUM(H15:AM15)-(0+0)</f>
        <v>442.28</v>
      </c>
      <c r="G15" s="47">
        <f t="shared" si="0"/>
        <v>55.284999999999997</v>
      </c>
      <c r="H15" s="5"/>
      <c r="I15" s="5"/>
      <c r="J15" s="5">
        <v>58.24</v>
      </c>
      <c r="K15" s="106" t="s">
        <v>30</v>
      </c>
      <c r="L15" s="5">
        <v>63.8</v>
      </c>
      <c r="M15" s="106" t="s">
        <v>30</v>
      </c>
      <c r="N15" s="5">
        <v>52.08</v>
      </c>
      <c r="O15" s="5" t="s">
        <v>12</v>
      </c>
      <c r="P15" s="5">
        <v>41.88</v>
      </c>
      <c r="Q15" s="106" t="s">
        <v>30</v>
      </c>
      <c r="R15" s="5" t="s">
        <v>253</v>
      </c>
      <c r="S15" s="5"/>
      <c r="T15" s="5">
        <v>56.82</v>
      </c>
      <c r="U15" s="5" t="s">
        <v>34</v>
      </c>
      <c r="V15" s="5">
        <v>55.42</v>
      </c>
      <c r="W15" s="5" t="s">
        <v>32</v>
      </c>
      <c r="X15" s="5" t="s">
        <v>253</v>
      </c>
      <c r="Y15" s="5"/>
      <c r="Z15" s="5" t="s">
        <v>253</v>
      </c>
      <c r="AA15" s="5"/>
      <c r="AB15" s="5">
        <v>54.95</v>
      </c>
      <c r="AC15" s="6" t="s">
        <v>33</v>
      </c>
      <c r="AD15" s="5">
        <v>59.09</v>
      </c>
      <c r="AE15" s="6" t="s">
        <v>41</v>
      </c>
      <c r="AF15" s="5"/>
      <c r="AG15" s="6"/>
      <c r="AH15" s="5"/>
      <c r="AI15" s="6"/>
      <c r="AJ15" s="5"/>
      <c r="AK15" s="6"/>
      <c r="AL15" s="85"/>
      <c r="AM15" s="24"/>
      <c r="AN15" s="24"/>
      <c r="AO15" s="24"/>
      <c r="AP15" s="24"/>
      <c r="AQ15" s="24"/>
      <c r="AR15" s="24"/>
      <c r="AS15" s="24"/>
      <c r="AT15" s="24"/>
      <c r="AU15" s="24"/>
      <c r="AV15" s="24"/>
    </row>
    <row r="16" spans="1:48" s="8" customFormat="1">
      <c r="A16" s="2">
        <v>14</v>
      </c>
      <c r="B16" s="61" t="s">
        <v>62</v>
      </c>
      <c r="C16" s="61" t="s">
        <v>63</v>
      </c>
      <c r="D16" s="79" t="s">
        <v>58</v>
      </c>
      <c r="E16" s="9">
        <v>10</v>
      </c>
      <c r="F16" s="45">
        <f>SUM(H16:AM16)-(J16+P16)</f>
        <v>440.97999999999996</v>
      </c>
      <c r="G16" s="47">
        <f t="shared" si="0"/>
        <v>44.097999999999999</v>
      </c>
      <c r="H16" s="5">
        <v>58.07</v>
      </c>
      <c r="I16" s="106" t="s">
        <v>88</v>
      </c>
      <c r="J16" s="74">
        <v>36.36</v>
      </c>
      <c r="K16" s="74" t="s">
        <v>88</v>
      </c>
      <c r="L16" s="5">
        <v>46.59</v>
      </c>
      <c r="M16" s="106" t="s">
        <v>88</v>
      </c>
      <c r="N16" s="5">
        <v>42.92</v>
      </c>
      <c r="O16" s="106" t="s">
        <v>57</v>
      </c>
      <c r="P16" s="74">
        <v>38.31</v>
      </c>
      <c r="Q16" s="74" t="s">
        <v>57</v>
      </c>
      <c r="R16" s="5">
        <v>39.81</v>
      </c>
      <c r="S16" s="106" t="s">
        <v>57</v>
      </c>
      <c r="T16" s="5">
        <v>47.73</v>
      </c>
      <c r="U16" s="106" t="s">
        <v>60</v>
      </c>
      <c r="V16" s="5">
        <v>38.96</v>
      </c>
      <c r="W16" s="106" t="s">
        <v>60</v>
      </c>
      <c r="X16" s="5">
        <v>43.64</v>
      </c>
      <c r="Y16" s="106" t="s">
        <v>60</v>
      </c>
      <c r="Z16" s="5">
        <v>42.05</v>
      </c>
      <c r="AA16" s="5" t="s">
        <v>55</v>
      </c>
      <c r="AB16" s="5">
        <v>42.19</v>
      </c>
      <c r="AC16" s="10" t="s">
        <v>51</v>
      </c>
      <c r="AD16" s="5">
        <v>39.020000000000003</v>
      </c>
      <c r="AE16" s="10" t="s">
        <v>88</v>
      </c>
      <c r="AF16" s="5"/>
      <c r="AG16" s="10"/>
      <c r="AH16" s="5"/>
      <c r="AI16" s="10"/>
      <c r="AJ16" s="5"/>
      <c r="AK16" s="6"/>
      <c r="AL16" s="85"/>
      <c r="AM16" s="24"/>
      <c r="AN16" s="24"/>
      <c r="AO16" s="24"/>
      <c r="AP16" s="24"/>
      <c r="AQ16" s="24"/>
      <c r="AR16" s="24"/>
      <c r="AS16" s="24"/>
      <c r="AT16" s="24"/>
      <c r="AU16" s="24"/>
      <c r="AV16" s="24"/>
    </row>
    <row r="17" spans="1:48" s="8" customFormat="1">
      <c r="A17" s="2">
        <v>15</v>
      </c>
      <c r="B17" s="61" t="s">
        <v>68</v>
      </c>
      <c r="C17" s="61" t="s">
        <v>69</v>
      </c>
      <c r="D17" s="79" t="s">
        <v>57</v>
      </c>
      <c r="E17" s="9">
        <v>9</v>
      </c>
      <c r="F17" s="45">
        <f>SUM(H17:AM17)-(0+0)</f>
        <v>432.9</v>
      </c>
      <c r="G17" s="47">
        <f t="shared" si="0"/>
        <v>48.099999999999994</v>
      </c>
      <c r="H17" s="5">
        <v>37.5</v>
      </c>
      <c r="I17" s="5" t="s">
        <v>60</v>
      </c>
      <c r="J17" s="5"/>
      <c r="K17" s="5"/>
      <c r="L17" s="5">
        <v>42.9</v>
      </c>
      <c r="M17" s="5" t="s">
        <v>60</v>
      </c>
      <c r="N17" s="5">
        <v>42.92</v>
      </c>
      <c r="O17" s="106" t="s">
        <v>58</v>
      </c>
      <c r="P17" s="5">
        <v>38.31</v>
      </c>
      <c r="Q17" s="106" t="s">
        <v>58</v>
      </c>
      <c r="R17" s="5">
        <v>39.81</v>
      </c>
      <c r="S17" s="106" t="s">
        <v>58</v>
      </c>
      <c r="T17" s="5">
        <v>59.09</v>
      </c>
      <c r="U17" s="106" t="s">
        <v>51</v>
      </c>
      <c r="V17" s="5">
        <v>40</v>
      </c>
      <c r="W17" s="106" t="s">
        <v>51</v>
      </c>
      <c r="X17" s="5">
        <v>39.380000000000003</v>
      </c>
      <c r="Y17" s="106" t="s">
        <v>51</v>
      </c>
      <c r="Z17" s="5" t="s">
        <v>253</v>
      </c>
      <c r="AA17" s="5"/>
      <c r="AB17" s="5">
        <v>50</v>
      </c>
      <c r="AC17" s="6" t="s">
        <v>59</v>
      </c>
      <c r="AD17" s="5">
        <v>42.99</v>
      </c>
      <c r="AE17" s="6" t="s">
        <v>55</v>
      </c>
      <c r="AF17" s="5"/>
      <c r="AG17" s="6"/>
      <c r="AH17" s="5"/>
      <c r="AI17" s="6"/>
      <c r="AJ17" s="5"/>
      <c r="AK17" s="6"/>
      <c r="AL17" s="85"/>
      <c r="AM17" s="24"/>
      <c r="AN17" s="24"/>
      <c r="AO17" s="24"/>
      <c r="AP17" s="24"/>
      <c r="AQ17" s="24"/>
      <c r="AR17" s="24"/>
      <c r="AS17" s="24"/>
      <c r="AT17" s="24"/>
      <c r="AU17" s="24"/>
      <c r="AV17" s="24"/>
    </row>
    <row r="18" spans="1:48" s="8" customFormat="1">
      <c r="A18" s="2">
        <v>16</v>
      </c>
      <c r="B18" s="61" t="s">
        <v>80</v>
      </c>
      <c r="C18" s="61" t="s">
        <v>120</v>
      </c>
      <c r="D18" s="79" t="s">
        <v>116</v>
      </c>
      <c r="E18" s="9">
        <v>9</v>
      </c>
      <c r="F18" s="45">
        <f>SUM(H18:AM18)-(T18+Z18)</f>
        <v>423.4799999999999</v>
      </c>
      <c r="G18" s="47">
        <f t="shared" si="0"/>
        <v>47.05333333333332</v>
      </c>
      <c r="H18" s="6"/>
      <c r="I18" s="5"/>
      <c r="J18" s="5">
        <v>44.6</v>
      </c>
      <c r="K18" s="5" t="s">
        <v>117</v>
      </c>
      <c r="L18" s="5">
        <v>42.9</v>
      </c>
      <c r="M18" s="5" t="s">
        <v>117</v>
      </c>
      <c r="N18" s="5">
        <v>46.82</v>
      </c>
      <c r="O18" s="5" t="s">
        <v>288</v>
      </c>
      <c r="P18" s="5">
        <v>45.13</v>
      </c>
      <c r="Q18" s="106" t="s">
        <v>118</v>
      </c>
      <c r="R18" s="5">
        <v>46.97</v>
      </c>
      <c r="S18" s="106" t="s">
        <v>118</v>
      </c>
      <c r="T18" s="74">
        <v>31.25</v>
      </c>
      <c r="U18" s="74" t="s">
        <v>118</v>
      </c>
      <c r="V18" s="5">
        <v>46.25</v>
      </c>
      <c r="W18" s="106" t="s">
        <v>118</v>
      </c>
      <c r="X18" s="5">
        <v>60</v>
      </c>
      <c r="Y18" s="5" t="s">
        <v>115</v>
      </c>
      <c r="Z18" s="74">
        <v>32.770000000000003</v>
      </c>
      <c r="AA18" s="74" t="s">
        <v>115</v>
      </c>
      <c r="AB18" s="5">
        <v>44.79</v>
      </c>
      <c r="AC18" s="6" t="s">
        <v>115</v>
      </c>
      <c r="AD18" s="5">
        <v>46.02</v>
      </c>
      <c r="AE18" s="6" t="s">
        <v>115</v>
      </c>
      <c r="AF18" s="5"/>
      <c r="AG18" s="6"/>
      <c r="AH18" s="5"/>
      <c r="AI18" s="6"/>
      <c r="AJ18" s="5"/>
      <c r="AK18" s="6"/>
      <c r="AL18" s="85"/>
      <c r="AM18" s="24"/>
      <c r="AN18" s="24"/>
      <c r="AO18" s="24"/>
      <c r="AP18" s="24"/>
      <c r="AQ18" s="24"/>
      <c r="AR18" s="24"/>
      <c r="AS18" s="24"/>
      <c r="AT18" s="24"/>
      <c r="AU18" s="24"/>
      <c r="AV18" s="24"/>
    </row>
    <row r="19" spans="1:48" s="8" customFormat="1">
      <c r="A19" s="2">
        <v>17</v>
      </c>
      <c r="B19" s="61" t="s">
        <v>10</v>
      </c>
      <c r="C19" s="61" t="s">
        <v>11</v>
      </c>
      <c r="D19" s="79" t="s">
        <v>12</v>
      </c>
      <c r="E19" s="9">
        <v>7</v>
      </c>
      <c r="F19" s="45">
        <f>SUM(H19:AM19)-(0+0)</f>
        <v>409.35</v>
      </c>
      <c r="G19" s="47">
        <f t="shared" si="0"/>
        <v>58.478571428571435</v>
      </c>
      <c r="H19" s="5"/>
      <c r="I19" s="5"/>
      <c r="J19" s="5">
        <v>58.52</v>
      </c>
      <c r="K19" s="5" t="s">
        <v>15</v>
      </c>
      <c r="L19" s="5">
        <v>56.53</v>
      </c>
      <c r="M19" s="5" t="s">
        <v>13</v>
      </c>
      <c r="N19" s="5">
        <v>52.08</v>
      </c>
      <c r="O19" s="5" t="s">
        <v>31</v>
      </c>
      <c r="P19" s="5">
        <v>63.96</v>
      </c>
      <c r="Q19" s="5" t="s">
        <v>263</v>
      </c>
      <c r="R19" s="5">
        <v>59.09</v>
      </c>
      <c r="S19" s="5" t="s">
        <v>16</v>
      </c>
      <c r="T19" s="5" t="s">
        <v>253</v>
      </c>
      <c r="U19" s="5"/>
      <c r="V19" s="5">
        <v>58.75</v>
      </c>
      <c r="W19" s="5" t="s">
        <v>30</v>
      </c>
      <c r="X19" s="5" t="s">
        <v>253</v>
      </c>
      <c r="Y19" s="5"/>
      <c r="Z19" s="5">
        <v>60.42</v>
      </c>
      <c r="AA19" s="5" t="s">
        <v>16</v>
      </c>
      <c r="AB19" s="5" t="s">
        <v>253</v>
      </c>
      <c r="AC19" s="6"/>
      <c r="AD19" s="5" t="s">
        <v>253</v>
      </c>
      <c r="AE19" s="6"/>
      <c r="AF19" s="5"/>
      <c r="AG19" s="6"/>
      <c r="AH19" s="5"/>
      <c r="AI19" s="6"/>
      <c r="AJ19" s="5"/>
      <c r="AK19" s="6"/>
      <c r="AL19" s="85"/>
      <c r="AM19" s="24"/>
      <c r="AN19" s="24"/>
      <c r="AO19" s="24"/>
      <c r="AP19" s="24"/>
      <c r="AQ19" s="24"/>
      <c r="AR19" s="24"/>
      <c r="AS19" s="24"/>
      <c r="AT19" s="24"/>
      <c r="AU19" s="24"/>
      <c r="AV19" s="24"/>
    </row>
    <row r="20" spans="1:48" s="8" customFormat="1">
      <c r="A20" s="2">
        <v>18</v>
      </c>
      <c r="B20" s="61" t="s">
        <v>84</v>
      </c>
      <c r="C20" s="61" t="s">
        <v>85</v>
      </c>
      <c r="D20" s="79" t="s">
        <v>60</v>
      </c>
      <c r="E20" s="9">
        <v>9</v>
      </c>
      <c r="F20" s="45">
        <f>SUM(H20:AM20)-(0+0)</f>
        <v>407.96999999999997</v>
      </c>
      <c r="G20" s="47">
        <f t="shared" si="0"/>
        <v>45.33</v>
      </c>
      <c r="H20" s="5">
        <v>37.5</v>
      </c>
      <c r="I20" s="5" t="s">
        <v>57</v>
      </c>
      <c r="J20" s="5"/>
      <c r="K20" s="5"/>
      <c r="L20" s="5">
        <v>42.9</v>
      </c>
      <c r="M20" s="5" t="s">
        <v>57</v>
      </c>
      <c r="N20" s="5">
        <v>43.41</v>
      </c>
      <c r="O20" s="5" t="s">
        <v>88</v>
      </c>
      <c r="P20" s="5" t="s">
        <v>253</v>
      </c>
      <c r="Q20" s="5"/>
      <c r="R20" s="5">
        <v>50.51</v>
      </c>
      <c r="S20" s="5" t="s">
        <v>88</v>
      </c>
      <c r="T20" s="5">
        <v>47.73</v>
      </c>
      <c r="U20" s="5" t="s">
        <v>58</v>
      </c>
      <c r="V20" s="5">
        <v>38.96</v>
      </c>
      <c r="W20" s="5" t="s">
        <v>58</v>
      </c>
      <c r="X20" s="5">
        <v>43.64</v>
      </c>
      <c r="Y20" s="5" t="s">
        <v>58</v>
      </c>
      <c r="Z20" s="5" t="s">
        <v>253</v>
      </c>
      <c r="AA20" s="5"/>
      <c r="AB20" s="5">
        <v>48.96</v>
      </c>
      <c r="AC20" s="6" t="s">
        <v>55</v>
      </c>
      <c r="AD20" s="5">
        <v>54.36</v>
      </c>
      <c r="AE20" s="6" t="s">
        <v>51</v>
      </c>
      <c r="AF20" s="5"/>
      <c r="AG20" s="6"/>
      <c r="AH20" s="5"/>
      <c r="AI20" s="6"/>
      <c r="AJ20" s="5"/>
      <c r="AK20" s="6"/>
      <c r="AL20" s="85"/>
      <c r="AM20" s="24"/>
      <c r="AN20" s="24"/>
      <c r="AO20" s="24"/>
      <c r="AP20" s="24"/>
      <c r="AQ20" s="24"/>
      <c r="AR20" s="24"/>
      <c r="AS20" s="24"/>
      <c r="AT20" s="24"/>
      <c r="AU20" s="24"/>
      <c r="AV20" s="24"/>
    </row>
    <row r="21" spans="1:48" s="8" customFormat="1">
      <c r="A21" s="2">
        <v>19</v>
      </c>
      <c r="B21" s="61" t="s">
        <v>170</v>
      </c>
      <c r="C21" s="61" t="s">
        <v>171</v>
      </c>
      <c r="D21" s="79" t="s">
        <v>172</v>
      </c>
      <c r="E21" s="9">
        <v>7</v>
      </c>
      <c r="F21" s="45">
        <f>SUM(H21:AM21)-(H21+0)</f>
        <v>397.38000000000005</v>
      </c>
      <c r="G21" s="47">
        <f t="shared" si="0"/>
        <v>56.768571428571434</v>
      </c>
      <c r="H21" s="74">
        <v>58.07</v>
      </c>
      <c r="I21" s="74" t="s">
        <v>173</v>
      </c>
      <c r="J21" s="5">
        <v>65.06</v>
      </c>
      <c r="K21" s="5" t="s">
        <v>173</v>
      </c>
      <c r="L21" s="5">
        <v>60.42</v>
      </c>
      <c r="M21" s="5" t="s">
        <v>173</v>
      </c>
      <c r="N21" s="5">
        <v>62.5</v>
      </c>
      <c r="O21" s="5" t="s">
        <v>82</v>
      </c>
      <c r="P21" s="5">
        <v>51.19</v>
      </c>
      <c r="Q21" s="5" t="s">
        <v>82</v>
      </c>
      <c r="R21" s="5">
        <v>59.72</v>
      </c>
      <c r="S21" s="5" t="s">
        <v>173</v>
      </c>
      <c r="T21" s="5">
        <v>50.76</v>
      </c>
      <c r="U21" s="5" t="s">
        <v>82</v>
      </c>
      <c r="V21" s="5" t="s">
        <v>253</v>
      </c>
      <c r="W21" s="5"/>
      <c r="X21" s="5" t="s">
        <v>253</v>
      </c>
      <c r="Y21" s="5"/>
      <c r="Z21" s="5" t="s">
        <v>253</v>
      </c>
      <c r="AA21" s="5"/>
      <c r="AB21" s="5" t="s">
        <v>253</v>
      </c>
      <c r="AC21" s="6"/>
      <c r="AD21" s="5">
        <v>47.73</v>
      </c>
      <c r="AE21" s="6" t="s">
        <v>262</v>
      </c>
      <c r="AF21" s="5"/>
      <c r="AG21" s="6"/>
      <c r="AH21" s="5"/>
      <c r="AI21" s="6"/>
      <c r="AJ21" s="5"/>
      <c r="AK21" s="6"/>
      <c r="AL21" s="85"/>
      <c r="AM21" s="24"/>
      <c r="AN21" s="24"/>
      <c r="AO21" s="24"/>
      <c r="AP21" s="24"/>
      <c r="AQ21" s="24"/>
      <c r="AR21" s="24"/>
      <c r="AS21" s="24"/>
      <c r="AT21" s="24"/>
      <c r="AU21" s="24"/>
      <c r="AV21" s="24"/>
    </row>
    <row r="22" spans="1:48" s="8" customFormat="1">
      <c r="A22" s="2">
        <v>20</v>
      </c>
      <c r="B22" s="61" t="s">
        <v>78</v>
      </c>
      <c r="C22" s="61" t="s">
        <v>79</v>
      </c>
      <c r="D22" s="79" t="s">
        <v>51</v>
      </c>
      <c r="E22" s="9">
        <v>7</v>
      </c>
      <c r="F22" s="45">
        <f>SUM(H22:AM22)-(N22+0)</f>
        <v>382.61000000000007</v>
      </c>
      <c r="G22" s="47">
        <f t="shared" si="0"/>
        <v>54.658571428571442</v>
      </c>
      <c r="H22" s="5">
        <v>52.6</v>
      </c>
      <c r="I22" s="5" t="s">
        <v>55</v>
      </c>
      <c r="J22" s="5"/>
      <c r="K22" s="5"/>
      <c r="L22" s="5">
        <v>45.45</v>
      </c>
      <c r="M22" s="5" t="s">
        <v>55</v>
      </c>
      <c r="N22" s="74">
        <v>40</v>
      </c>
      <c r="O22" s="74" t="s">
        <v>55</v>
      </c>
      <c r="P22" s="5"/>
      <c r="Q22" s="5"/>
      <c r="R22" s="5">
        <v>56.31</v>
      </c>
      <c r="S22" s="5" t="s">
        <v>55</v>
      </c>
      <c r="T22" s="5">
        <v>59.09</v>
      </c>
      <c r="U22" s="5" t="s">
        <v>57</v>
      </c>
      <c r="V22" s="5">
        <v>40</v>
      </c>
      <c r="W22" s="5" t="s">
        <v>57</v>
      </c>
      <c r="X22" s="5">
        <v>39.380000000000003</v>
      </c>
      <c r="Y22" s="5" t="s">
        <v>57</v>
      </c>
      <c r="Z22" s="5" t="s">
        <v>253</v>
      </c>
      <c r="AA22" s="5"/>
      <c r="AB22" s="5">
        <v>35.42</v>
      </c>
      <c r="AC22" s="6" t="s">
        <v>58</v>
      </c>
      <c r="AD22" s="5">
        <v>54.36</v>
      </c>
      <c r="AE22" s="6" t="s">
        <v>60</v>
      </c>
      <c r="AF22" s="5"/>
      <c r="AG22" s="6"/>
      <c r="AH22" s="5"/>
      <c r="AI22" s="6"/>
      <c r="AJ22" s="5"/>
      <c r="AK22" s="6"/>
      <c r="AL22" s="85"/>
      <c r="AM22" s="24"/>
      <c r="AN22" s="24"/>
      <c r="AO22" s="24"/>
      <c r="AP22" s="24"/>
      <c r="AQ22" s="24"/>
      <c r="AR22" s="24"/>
      <c r="AS22" s="24"/>
      <c r="AT22" s="24"/>
      <c r="AU22" s="24"/>
      <c r="AV22" s="24"/>
    </row>
    <row r="23" spans="1:48" s="8" customFormat="1">
      <c r="A23" s="2">
        <v>21</v>
      </c>
      <c r="B23" s="61" t="s">
        <v>138</v>
      </c>
      <c r="C23" s="61" t="s">
        <v>139</v>
      </c>
      <c r="D23" s="79" t="s">
        <v>88</v>
      </c>
      <c r="E23" s="9">
        <v>8</v>
      </c>
      <c r="F23" s="45">
        <f>SUM(H23:AM23)-(0+0)</f>
        <v>355.33</v>
      </c>
      <c r="G23" s="47">
        <f t="shared" si="0"/>
        <v>44.416249999999998</v>
      </c>
      <c r="H23" s="12">
        <v>58.07</v>
      </c>
      <c r="I23" s="106" t="s">
        <v>58</v>
      </c>
      <c r="J23" s="5">
        <v>36.36</v>
      </c>
      <c r="K23" s="106" t="s">
        <v>58</v>
      </c>
      <c r="L23" s="5">
        <v>46.59</v>
      </c>
      <c r="M23" s="106" t="s">
        <v>58</v>
      </c>
      <c r="N23" s="5">
        <v>43.41</v>
      </c>
      <c r="O23" s="5" t="s">
        <v>60</v>
      </c>
      <c r="P23" s="5" t="s">
        <v>253</v>
      </c>
      <c r="Q23" s="5"/>
      <c r="R23" s="5">
        <v>50.51</v>
      </c>
      <c r="S23" s="5" t="s">
        <v>60</v>
      </c>
      <c r="T23" s="5">
        <v>38.450000000000003</v>
      </c>
      <c r="U23" s="5" t="s">
        <v>288</v>
      </c>
      <c r="V23" s="5">
        <v>42.92</v>
      </c>
      <c r="W23" s="5" t="s">
        <v>288</v>
      </c>
      <c r="X23" s="5" t="s">
        <v>253</v>
      </c>
      <c r="Y23" s="5"/>
      <c r="Z23" s="5" t="s">
        <v>253</v>
      </c>
      <c r="AA23" s="5"/>
      <c r="AB23" s="5" t="s">
        <v>253</v>
      </c>
      <c r="AC23" s="6"/>
      <c r="AD23" s="5">
        <v>39.020000000000003</v>
      </c>
      <c r="AE23" s="6" t="s">
        <v>58</v>
      </c>
      <c r="AF23" s="5"/>
      <c r="AG23" s="6"/>
      <c r="AH23" s="5"/>
      <c r="AI23" s="6"/>
      <c r="AJ23" s="5"/>
      <c r="AK23" s="6"/>
      <c r="AL23" s="86"/>
      <c r="AM23" s="24"/>
      <c r="AN23" s="24"/>
      <c r="AO23" s="24"/>
      <c r="AP23" s="24"/>
      <c r="AQ23" s="24"/>
      <c r="AR23" s="24"/>
      <c r="AS23" s="24"/>
      <c r="AT23" s="24"/>
      <c r="AU23" s="24"/>
      <c r="AV23" s="24"/>
    </row>
    <row r="24" spans="1:48" s="8" customFormat="1">
      <c r="A24" s="2">
        <v>22</v>
      </c>
      <c r="B24" s="61" t="s">
        <v>100</v>
      </c>
      <c r="C24" s="61" t="s">
        <v>101</v>
      </c>
      <c r="D24" s="79" t="s">
        <v>59</v>
      </c>
      <c r="E24" s="9">
        <v>8</v>
      </c>
      <c r="F24" s="45">
        <f>SUM(H24:AM24)-(0+0)</f>
        <v>352.56</v>
      </c>
      <c r="G24" s="47">
        <f t="shared" si="0"/>
        <v>44.07</v>
      </c>
      <c r="H24" s="5">
        <v>41.93</v>
      </c>
      <c r="I24" s="5" t="s">
        <v>108</v>
      </c>
      <c r="J24" s="5">
        <v>43.23</v>
      </c>
      <c r="K24" s="5" t="s">
        <v>108</v>
      </c>
      <c r="L24" s="5">
        <v>34.380000000000003</v>
      </c>
      <c r="M24" s="5" t="s">
        <v>108</v>
      </c>
      <c r="N24" s="5" t="s">
        <v>253</v>
      </c>
      <c r="O24" s="5"/>
      <c r="P24" s="5"/>
      <c r="Q24" s="5"/>
      <c r="R24" s="5" t="s">
        <v>253</v>
      </c>
      <c r="S24" s="5"/>
      <c r="T24" s="5">
        <v>46.69</v>
      </c>
      <c r="U24" s="5" t="s">
        <v>290</v>
      </c>
      <c r="V24" s="5">
        <v>57.71</v>
      </c>
      <c r="W24" s="5" t="s">
        <v>18</v>
      </c>
      <c r="X24" s="5">
        <v>35.630000000000003</v>
      </c>
      <c r="Y24" s="5" t="s">
        <v>290</v>
      </c>
      <c r="Z24" s="5" t="s">
        <v>253</v>
      </c>
      <c r="AA24" s="5"/>
      <c r="AB24" s="5">
        <v>50</v>
      </c>
      <c r="AC24" s="6" t="s">
        <v>57</v>
      </c>
      <c r="AD24" s="5">
        <v>42.99</v>
      </c>
      <c r="AE24" s="6" t="s">
        <v>104</v>
      </c>
      <c r="AF24" s="5"/>
      <c r="AG24" s="6"/>
      <c r="AH24" s="5"/>
      <c r="AI24" s="6"/>
      <c r="AJ24" s="5"/>
      <c r="AK24" s="6"/>
      <c r="AL24" s="85"/>
      <c r="AM24" s="24"/>
      <c r="AN24" s="24"/>
      <c r="AO24" s="24"/>
      <c r="AP24" s="24"/>
      <c r="AQ24" s="24"/>
      <c r="AR24" s="24"/>
      <c r="AS24" s="24"/>
      <c r="AT24" s="24"/>
      <c r="AU24" s="24"/>
      <c r="AV24" s="24"/>
    </row>
    <row r="25" spans="1:48" s="8" customFormat="1">
      <c r="A25" s="2">
        <v>23</v>
      </c>
      <c r="B25" s="49" t="s">
        <v>121</v>
      </c>
      <c r="C25" s="49" t="s">
        <v>122</v>
      </c>
      <c r="D25" s="24" t="s">
        <v>18</v>
      </c>
      <c r="E25" s="24">
        <v>6</v>
      </c>
      <c r="F25" s="45">
        <f>SUM(H25:AM25)-(R25+0)</f>
        <v>340.12</v>
      </c>
      <c r="G25" s="47">
        <f t="shared" si="0"/>
        <v>56.686666666666667</v>
      </c>
      <c r="H25" s="5"/>
      <c r="I25" s="5"/>
      <c r="J25" s="5"/>
      <c r="K25" s="5"/>
      <c r="L25" s="5"/>
      <c r="M25" s="5"/>
      <c r="N25" s="5"/>
      <c r="O25" s="5"/>
      <c r="P25" s="16"/>
      <c r="Q25" s="16"/>
      <c r="R25" s="74">
        <v>44.7</v>
      </c>
      <c r="S25" s="74" t="s">
        <v>123</v>
      </c>
      <c r="T25" s="9">
        <v>62.6</v>
      </c>
      <c r="U25" s="5" t="s">
        <v>123</v>
      </c>
      <c r="V25" s="5">
        <v>56.25</v>
      </c>
      <c r="W25" s="5" t="s">
        <v>59</v>
      </c>
      <c r="X25" s="5">
        <v>52.27</v>
      </c>
      <c r="Y25" s="5" t="s">
        <v>239</v>
      </c>
      <c r="Z25" s="5">
        <v>58.71</v>
      </c>
      <c r="AA25" s="5" t="s">
        <v>123</v>
      </c>
      <c r="AB25" s="5">
        <v>52.34</v>
      </c>
      <c r="AC25" s="6" t="s">
        <v>45</v>
      </c>
      <c r="AD25" s="5">
        <v>57.95</v>
      </c>
      <c r="AE25" s="6" t="s">
        <v>123</v>
      </c>
      <c r="AF25" s="5"/>
      <c r="AG25" s="6"/>
      <c r="AH25" s="5"/>
      <c r="AI25" s="6"/>
      <c r="AJ25" s="5"/>
      <c r="AK25" s="6"/>
      <c r="AL25" s="85"/>
      <c r="AM25" s="24"/>
      <c r="AN25" s="24"/>
      <c r="AO25" s="24"/>
      <c r="AP25" s="24"/>
      <c r="AQ25" s="24"/>
      <c r="AR25" s="24"/>
      <c r="AS25" s="24"/>
      <c r="AT25" s="24"/>
      <c r="AU25" s="24"/>
      <c r="AV25" s="24"/>
    </row>
    <row r="26" spans="1:48" s="8" customFormat="1">
      <c r="A26" s="2">
        <v>24</v>
      </c>
      <c r="B26" s="61" t="s">
        <v>98</v>
      </c>
      <c r="C26" s="61" t="s">
        <v>99</v>
      </c>
      <c r="D26" s="79" t="s">
        <v>50</v>
      </c>
      <c r="E26" s="9">
        <v>6</v>
      </c>
      <c r="F26" s="45">
        <f>SUM(H26:AM26)-(J26+X26)</f>
        <v>310.13</v>
      </c>
      <c r="G26" s="47">
        <f t="shared" si="0"/>
        <v>51.688333333333333</v>
      </c>
      <c r="H26" s="5">
        <v>51.56</v>
      </c>
      <c r="I26" s="106" t="s">
        <v>87</v>
      </c>
      <c r="J26" s="74">
        <v>47.4</v>
      </c>
      <c r="K26" s="74" t="s">
        <v>87</v>
      </c>
      <c r="L26" s="5">
        <v>47.44</v>
      </c>
      <c r="M26" s="106" t="s">
        <v>87</v>
      </c>
      <c r="N26" s="5">
        <v>46.88</v>
      </c>
      <c r="O26" s="106" t="s">
        <v>87</v>
      </c>
      <c r="P26" s="5"/>
      <c r="Q26" s="5"/>
      <c r="R26" s="5">
        <v>47.98</v>
      </c>
      <c r="S26" s="5" t="s">
        <v>248</v>
      </c>
      <c r="T26" s="5" t="s">
        <v>253</v>
      </c>
      <c r="U26" s="5"/>
      <c r="V26" s="5">
        <v>41.88</v>
      </c>
      <c r="W26" s="5" t="s">
        <v>248</v>
      </c>
      <c r="X26" s="74">
        <v>40.68</v>
      </c>
      <c r="Y26" s="74" t="s">
        <v>248</v>
      </c>
      <c r="Z26" s="5" t="s">
        <v>253</v>
      </c>
      <c r="AA26" s="5"/>
      <c r="AB26" s="5">
        <v>42.19</v>
      </c>
      <c r="AC26" s="6" t="s">
        <v>248</v>
      </c>
      <c r="AD26" s="5">
        <v>32.200000000000003</v>
      </c>
      <c r="AE26" s="6" t="s">
        <v>50</v>
      </c>
      <c r="AF26" s="5"/>
      <c r="AG26" s="6"/>
      <c r="AH26" s="5"/>
      <c r="AI26" s="6"/>
      <c r="AJ26" s="5"/>
      <c r="AK26" s="6"/>
      <c r="AL26" s="85"/>
      <c r="AM26" s="24"/>
      <c r="AN26" s="24"/>
      <c r="AO26" s="24"/>
      <c r="AP26" s="24"/>
      <c r="AQ26" s="24"/>
      <c r="AR26" s="24"/>
      <c r="AS26" s="24"/>
      <c r="AT26" s="24"/>
      <c r="AU26" s="24"/>
      <c r="AV26" s="24"/>
    </row>
    <row r="27" spans="1:48" s="8" customFormat="1">
      <c r="A27" s="2">
        <v>25</v>
      </c>
      <c r="B27" s="61" t="s">
        <v>119</v>
      </c>
      <c r="C27" s="61" t="s">
        <v>36</v>
      </c>
      <c r="D27" s="79" t="s">
        <v>21</v>
      </c>
      <c r="E27" s="9">
        <v>5</v>
      </c>
      <c r="F27" s="45">
        <f>SUM(H27:AM27)-(0+0)</f>
        <v>309.52</v>
      </c>
      <c r="G27" s="47">
        <f t="shared" si="0"/>
        <v>61.903999999999996</v>
      </c>
      <c r="H27" s="5">
        <v>60.42</v>
      </c>
      <c r="I27" s="5" t="s">
        <v>13</v>
      </c>
      <c r="J27" s="5"/>
      <c r="K27" s="5"/>
      <c r="L27" s="5"/>
      <c r="M27" s="5"/>
      <c r="N27" s="5">
        <v>63.54</v>
      </c>
      <c r="O27" s="5" t="s">
        <v>16</v>
      </c>
      <c r="P27" s="5" t="s">
        <v>253</v>
      </c>
      <c r="Q27" s="5"/>
      <c r="R27" s="5" t="s">
        <v>253</v>
      </c>
      <c r="S27" s="5"/>
      <c r="T27" s="5">
        <v>54.96</v>
      </c>
      <c r="U27" s="5" t="s">
        <v>16</v>
      </c>
      <c r="V27" s="5">
        <v>60.83</v>
      </c>
      <c r="W27" s="5" t="s">
        <v>13</v>
      </c>
      <c r="X27" s="5">
        <v>69.77</v>
      </c>
      <c r="Y27" s="5" t="s">
        <v>13</v>
      </c>
      <c r="Z27" s="5" t="s">
        <v>253</v>
      </c>
      <c r="AA27" s="5"/>
      <c r="AB27" s="5" t="s">
        <v>253</v>
      </c>
      <c r="AC27" s="6"/>
      <c r="AD27" s="5" t="s">
        <v>253</v>
      </c>
      <c r="AE27" s="6"/>
      <c r="AF27" s="5"/>
      <c r="AG27" s="6"/>
      <c r="AH27" s="5"/>
      <c r="AI27" s="6"/>
      <c r="AJ27" s="5"/>
      <c r="AK27" s="6"/>
      <c r="AL27" s="86"/>
      <c r="AM27" s="24"/>
      <c r="AN27" s="24"/>
      <c r="AO27" s="24"/>
      <c r="AP27" s="24"/>
      <c r="AQ27" s="24"/>
      <c r="AR27" s="24"/>
      <c r="AS27" s="24"/>
      <c r="AT27" s="24"/>
      <c r="AU27" s="24"/>
      <c r="AV27" s="24"/>
    </row>
    <row r="28" spans="1:48" s="8" customFormat="1">
      <c r="A28" s="2">
        <v>26</v>
      </c>
      <c r="B28" s="61" t="s">
        <v>145</v>
      </c>
      <c r="C28" s="61" t="s">
        <v>146</v>
      </c>
      <c r="D28" s="79" t="s">
        <v>117</v>
      </c>
      <c r="E28" s="24">
        <v>7</v>
      </c>
      <c r="F28" s="45">
        <f>SUM(H28:AM28)-(N28+R28+Z28)</f>
        <v>304.10999999999996</v>
      </c>
      <c r="G28" s="47">
        <f t="shared" si="0"/>
        <v>43.444285714285705</v>
      </c>
      <c r="H28" s="5"/>
      <c r="I28" s="5"/>
      <c r="J28" s="5">
        <v>44.6</v>
      </c>
      <c r="K28" s="5" t="s">
        <v>116</v>
      </c>
      <c r="L28" s="5">
        <v>42.9</v>
      </c>
      <c r="M28" s="5" t="s">
        <v>116</v>
      </c>
      <c r="N28" s="74">
        <v>36.46</v>
      </c>
      <c r="O28" s="74" t="s">
        <v>255</v>
      </c>
      <c r="P28" s="13">
        <v>41.37</v>
      </c>
      <c r="Q28" s="24" t="s">
        <v>255</v>
      </c>
      <c r="R28" s="76">
        <v>35.880000000000003</v>
      </c>
      <c r="S28" s="75" t="s">
        <v>255</v>
      </c>
      <c r="T28" s="13">
        <v>42.23</v>
      </c>
      <c r="U28" s="24" t="s">
        <v>255</v>
      </c>
      <c r="V28" s="24" t="s">
        <v>253</v>
      </c>
      <c r="W28" s="24"/>
      <c r="X28" s="13">
        <v>36.25</v>
      </c>
      <c r="Y28" s="24" t="s">
        <v>118</v>
      </c>
      <c r="Z28" s="76">
        <v>33.71</v>
      </c>
      <c r="AA28" s="75" t="s">
        <v>255</v>
      </c>
      <c r="AB28" s="13">
        <v>47.14</v>
      </c>
      <c r="AC28" s="24" t="s">
        <v>255</v>
      </c>
      <c r="AD28" s="24">
        <v>49.62</v>
      </c>
      <c r="AE28" s="24" t="s">
        <v>118</v>
      </c>
      <c r="AF28" s="24"/>
      <c r="AG28" s="24"/>
      <c r="AH28" s="24"/>
      <c r="AI28" s="24"/>
      <c r="AJ28" s="24"/>
      <c r="AK28" s="24"/>
      <c r="AL28" s="86"/>
      <c r="AM28" s="24"/>
      <c r="AN28" s="24"/>
      <c r="AO28" s="24"/>
      <c r="AP28" s="24"/>
      <c r="AQ28" s="24"/>
      <c r="AR28" s="24"/>
      <c r="AS28" s="24"/>
      <c r="AT28" s="24"/>
      <c r="AU28" s="24"/>
      <c r="AV28" s="24"/>
    </row>
    <row r="29" spans="1:48" s="8" customFormat="1">
      <c r="A29" s="2">
        <v>27</v>
      </c>
      <c r="B29" s="61" t="s">
        <v>105</v>
      </c>
      <c r="C29" s="61" t="s">
        <v>174</v>
      </c>
      <c r="D29" s="79" t="s">
        <v>173</v>
      </c>
      <c r="E29" s="9">
        <v>4</v>
      </c>
      <c r="F29" s="45">
        <f>SUM(H29:AM29)-(H29+0)</f>
        <v>295.81</v>
      </c>
      <c r="G29" s="47">
        <f t="shared" si="0"/>
        <v>73.952500000000001</v>
      </c>
      <c r="H29" s="74">
        <v>58.07</v>
      </c>
      <c r="I29" s="74" t="s">
        <v>172</v>
      </c>
      <c r="J29" s="5">
        <v>65.06</v>
      </c>
      <c r="K29" s="106" t="s">
        <v>172</v>
      </c>
      <c r="L29" s="5">
        <v>60.42</v>
      </c>
      <c r="M29" s="106" t="s">
        <v>172</v>
      </c>
      <c r="N29" s="5" t="s">
        <v>253</v>
      </c>
      <c r="O29" s="5"/>
      <c r="P29" s="5"/>
      <c r="Q29" s="5"/>
      <c r="R29" s="5">
        <v>59.72</v>
      </c>
      <c r="S29" s="106" t="s">
        <v>172</v>
      </c>
      <c r="T29" s="5">
        <v>53.79</v>
      </c>
      <c r="U29" s="5" t="s">
        <v>48</v>
      </c>
      <c r="V29" s="5" t="s">
        <v>253</v>
      </c>
      <c r="W29" s="5"/>
      <c r="X29" s="5" t="s">
        <v>253</v>
      </c>
      <c r="Y29" s="5"/>
      <c r="Z29" s="5" t="s">
        <v>253</v>
      </c>
      <c r="AA29" s="5"/>
      <c r="AB29" s="5" t="s">
        <v>253</v>
      </c>
      <c r="AC29" s="6"/>
      <c r="AD29" s="5">
        <v>56.82</v>
      </c>
      <c r="AE29" s="6" t="s">
        <v>263</v>
      </c>
      <c r="AF29" s="5"/>
      <c r="AG29" s="6"/>
      <c r="AH29" s="5"/>
      <c r="AI29" s="6"/>
      <c r="AJ29" s="5"/>
      <c r="AK29" s="6"/>
      <c r="AL29" s="85"/>
      <c r="AM29" s="24"/>
      <c r="AN29" s="24"/>
      <c r="AO29" s="24"/>
      <c r="AP29" s="24"/>
      <c r="AQ29" s="24"/>
      <c r="AR29" s="24"/>
      <c r="AS29" s="24"/>
      <c r="AT29" s="24"/>
      <c r="AU29" s="24"/>
      <c r="AV29" s="24"/>
    </row>
    <row r="30" spans="1:48" s="8" customFormat="1">
      <c r="A30" s="2">
        <v>28</v>
      </c>
      <c r="B30" s="61" t="s">
        <v>112</v>
      </c>
      <c r="C30" s="61" t="s">
        <v>74</v>
      </c>
      <c r="D30" s="79" t="s">
        <v>27</v>
      </c>
      <c r="E30" s="9">
        <v>5</v>
      </c>
      <c r="F30" s="45">
        <f>SUM(H30:AM30)-(AD30+0)</f>
        <v>282.60000000000002</v>
      </c>
      <c r="G30" s="47">
        <f t="shared" si="0"/>
        <v>56.52</v>
      </c>
      <c r="H30" s="5">
        <v>55.99</v>
      </c>
      <c r="I30" s="106" t="s">
        <v>16</v>
      </c>
      <c r="J30" s="5"/>
      <c r="K30" s="5"/>
      <c r="L30" s="5">
        <v>61.93</v>
      </c>
      <c r="M30" s="106" t="s">
        <v>16</v>
      </c>
      <c r="N30" s="5" t="s">
        <v>253</v>
      </c>
      <c r="O30" s="5"/>
      <c r="P30" s="5"/>
      <c r="Q30" s="5"/>
      <c r="R30" s="5" t="s">
        <v>253</v>
      </c>
      <c r="S30" s="5"/>
      <c r="T30" s="5">
        <v>53.6</v>
      </c>
      <c r="U30" s="5" t="s">
        <v>42</v>
      </c>
      <c r="V30" s="5">
        <v>65.63</v>
      </c>
      <c r="W30" s="106" t="s">
        <v>16</v>
      </c>
      <c r="X30" s="5" t="s">
        <v>253</v>
      </c>
      <c r="Y30" s="5"/>
      <c r="Z30" s="5">
        <v>45.45</v>
      </c>
      <c r="AA30" s="5" t="s">
        <v>42</v>
      </c>
      <c r="AB30" s="5" t="s">
        <v>253</v>
      </c>
      <c r="AC30" s="6"/>
      <c r="AD30" s="74">
        <v>54.55</v>
      </c>
      <c r="AE30" s="98" t="s">
        <v>16</v>
      </c>
      <c r="AF30" s="5"/>
      <c r="AG30" s="6"/>
      <c r="AH30" s="5"/>
      <c r="AI30" s="6"/>
      <c r="AJ30" s="5"/>
      <c r="AK30" s="6"/>
      <c r="AL30" s="85"/>
      <c r="AM30" s="24"/>
      <c r="AN30" s="24"/>
      <c r="AO30" s="24"/>
      <c r="AP30" s="24"/>
      <c r="AQ30" s="24"/>
      <c r="AR30" s="24"/>
      <c r="AS30" s="24"/>
      <c r="AT30" s="24"/>
      <c r="AU30" s="24"/>
      <c r="AV30" s="24"/>
    </row>
    <row r="31" spans="1:48" s="8" customFormat="1">
      <c r="A31" s="2">
        <v>29</v>
      </c>
      <c r="B31" s="61" t="s">
        <v>151</v>
      </c>
      <c r="C31" s="61" t="s">
        <v>152</v>
      </c>
      <c r="D31" s="79" t="s">
        <v>32</v>
      </c>
      <c r="E31" s="9">
        <v>5</v>
      </c>
      <c r="F31" s="45">
        <f>SUM(H31:AM31)-(0+0)</f>
        <v>275.07</v>
      </c>
      <c r="G31" s="47">
        <f t="shared" si="0"/>
        <v>55.013999999999996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>
        <v>63.07</v>
      </c>
      <c r="U31" s="5" t="s">
        <v>30</v>
      </c>
      <c r="V31" s="5">
        <v>55.42</v>
      </c>
      <c r="W31" s="5" t="s">
        <v>31</v>
      </c>
      <c r="X31" s="5">
        <v>53.64</v>
      </c>
      <c r="Y31" s="5" t="s">
        <v>30</v>
      </c>
      <c r="Z31" s="5">
        <v>49.81</v>
      </c>
      <c r="AA31" s="5" t="s">
        <v>34</v>
      </c>
      <c r="AB31" s="5">
        <v>53.13</v>
      </c>
      <c r="AC31" s="6" t="s">
        <v>30</v>
      </c>
      <c r="AD31" s="5" t="s">
        <v>253</v>
      </c>
      <c r="AE31" s="6"/>
      <c r="AF31" s="5"/>
      <c r="AG31" s="6"/>
      <c r="AH31" s="5"/>
      <c r="AI31" s="6"/>
      <c r="AJ31" s="5"/>
      <c r="AK31" s="6"/>
      <c r="AL31" s="86"/>
      <c r="AM31" s="24"/>
      <c r="AN31" s="24"/>
      <c r="AO31" s="24"/>
      <c r="AP31" s="24"/>
      <c r="AQ31" s="24"/>
      <c r="AR31" s="24"/>
      <c r="AS31" s="24"/>
      <c r="AT31" s="24"/>
      <c r="AU31" s="24"/>
      <c r="AV31" s="24"/>
    </row>
    <row r="32" spans="1:48" s="8" customFormat="1">
      <c r="A32" s="2">
        <v>30</v>
      </c>
      <c r="B32" s="49" t="s">
        <v>246</v>
      </c>
      <c r="C32" s="49" t="s">
        <v>247</v>
      </c>
      <c r="D32" s="24" t="s">
        <v>248</v>
      </c>
      <c r="E32" s="24">
        <v>6</v>
      </c>
      <c r="F32" s="45">
        <f>SUM(H32:AM32)-(X32+0)</f>
        <v>263.20999999999998</v>
      </c>
      <c r="G32" s="47">
        <f t="shared" si="0"/>
        <v>43.868333333333332</v>
      </c>
      <c r="H32" s="13">
        <v>46.61</v>
      </c>
      <c r="I32" s="24" t="s">
        <v>245</v>
      </c>
      <c r="J32" s="24"/>
      <c r="K32" s="24"/>
      <c r="L32" s="24">
        <v>49.22</v>
      </c>
      <c r="M32" s="24" t="s">
        <v>245</v>
      </c>
      <c r="N32" s="13" t="s">
        <v>253</v>
      </c>
      <c r="O32" s="24"/>
      <c r="P32" s="5"/>
      <c r="Q32" s="5"/>
      <c r="R32" s="5">
        <v>47.98</v>
      </c>
      <c r="S32" s="5" t="s">
        <v>50</v>
      </c>
      <c r="T32" s="5">
        <v>35.33</v>
      </c>
      <c r="U32" s="5" t="s">
        <v>55</v>
      </c>
      <c r="V32" s="5">
        <v>41.88</v>
      </c>
      <c r="W32" s="5" t="s">
        <v>50</v>
      </c>
      <c r="X32" s="74">
        <v>40.68</v>
      </c>
      <c r="Y32" s="74" t="s">
        <v>50</v>
      </c>
      <c r="Z32" s="5" t="s">
        <v>253</v>
      </c>
      <c r="AA32" s="5"/>
      <c r="AB32" s="5">
        <v>42.19</v>
      </c>
      <c r="AC32" s="6" t="s">
        <v>50</v>
      </c>
      <c r="AD32" s="5" t="s">
        <v>253</v>
      </c>
      <c r="AE32" s="6"/>
      <c r="AF32" s="5"/>
      <c r="AG32" s="6"/>
      <c r="AH32" s="5"/>
      <c r="AI32" s="6"/>
      <c r="AJ32" s="5"/>
      <c r="AK32" s="6"/>
      <c r="AL32" s="86"/>
      <c r="AM32" s="24"/>
      <c r="AN32" s="24"/>
      <c r="AO32" s="24"/>
      <c r="AP32" s="24"/>
      <c r="AQ32" s="24"/>
      <c r="AR32" s="24"/>
      <c r="AS32" s="24"/>
      <c r="AT32" s="24"/>
      <c r="AU32" s="24"/>
      <c r="AV32" s="24"/>
    </row>
    <row r="33" spans="1:48" s="8" customFormat="1">
      <c r="A33" s="2">
        <v>31</v>
      </c>
      <c r="B33" s="49" t="s">
        <v>243</v>
      </c>
      <c r="C33" s="49" t="s">
        <v>244</v>
      </c>
      <c r="D33" s="24" t="s">
        <v>245</v>
      </c>
      <c r="E33" s="9">
        <v>5</v>
      </c>
      <c r="F33" s="45">
        <f>SUM(H33:AM33)-(R33+V33+X33)</f>
        <v>255.30000000000007</v>
      </c>
      <c r="G33" s="47">
        <f t="shared" si="0"/>
        <v>51.060000000000016</v>
      </c>
      <c r="H33" s="13">
        <v>46.61</v>
      </c>
      <c r="I33" s="24" t="s">
        <v>248</v>
      </c>
      <c r="J33" s="24"/>
      <c r="K33" s="24"/>
      <c r="L33" s="24">
        <v>49.22</v>
      </c>
      <c r="M33" s="24" t="s">
        <v>248</v>
      </c>
      <c r="N33" s="13" t="s">
        <v>253</v>
      </c>
      <c r="O33" s="24"/>
      <c r="P33" s="5"/>
      <c r="Q33" s="5"/>
      <c r="R33" s="74">
        <v>38.659999999999997</v>
      </c>
      <c r="S33" s="74" t="s">
        <v>87</v>
      </c>
      <c r="T33" s="5">
        <v>55.3</v>
      </c>
      <c r="U33" s="106" t="s">
        <v>87</v>
      </c>
      <c r="V33" s="74">
        <v>30.8</v>
      </c>
      <c r="W33" s="74" t="s">
        <v>87</v>
      </c>
      <c r="X33" s="74">
        <v>44.09</v>
      </c>
      <c r="Y33" s="74" t="s">
        <v>87</v>
      </c>
      <c r="Z33" s="5" t="s">
        <v>253</v>
      </c>
      <c r="AA33" s="5"/>
      <c r="AB33" s="5">
        <v>50</v>
      </c>
      <c r="AC33" s="6" t="s">
        <v>87</v>
      </c>
      <c r="AD33" s="5">
        <v>54.17</v>
      </c>
      <c r="AE33" s="6" t="s">
        <v>87</v>
      </c>
      <c r="AF33" s="5"/>
      <c r="AG33" s="6"/>
      <c r="AH33" s="5"/>
      <c r="AI33" s="6"/>
      <c r="AJ33" s="5"/>
      <c r="AK33" s="6"/>
      <c r="AL33" s="86"/>
      <c r="AM33" s="24"/>
      <c r="AN33" s="24"/>
      <c r="AO33" s="24"/>
      <c r="AP33" s="24"/>
      <c r="AQ33" s="24"/>
      <c r="AR33" s="24"/>
      <c r="AS33" s="24"/>
      <c r="AT33" s="24"/>
      <c r="AU33" s="24"/>
      <c r="AV33" s="24"/>
    </row>
    <row r="34" spans="1:48" s="8" customFormat="1">
      <c r="A34" s="2">
        <v>32</v>
      </c>
      <c r="B34" s="49" t="s">
        <v>241</v>
      </c>
      <c r="C34" s="49" t="s">
        <v>240</v>
      </c>
      <c r="D34" s="24" t="s">
        <v>242</v>
      </c>
      <c r="E34" s="9">
        <v>4</v>
      </c>
      <c r="F34" s="45">
        <f>SUM(H34:AM34)-(H34+L34+J34+R34+X34)</f>
        <v>251.74</v>
      </c>
      <c r="G34" s="47">
        <f t="shared" si="0"/>
        <v>62.935000000000002</v>
      </c>
      <c r="H34" s="76">
        <v>47.66</v>
      </c>
      <c r="I34" s="75" t="s">
        <v>86</v>
      </c>
      <c r="J34" s="76">
        <v>40.630000000000003</v>
      </c>
      <c r="K34" s="75" t="s">
        <v>86</v>
      </c>
      <c r="L34" s="76">
        <v>40.06</v>
      </c>
      <c r="M34" s="75" t="s">
        <v>86</v>
      </c>
      <c r="N34" s="13">
        <v>52.73</v>
      </c>
      <c r="O34" s="24" t="s">
        <v>86</v>
      </c>
      <c r="P34" s="5"/>
      <c r="Q34" s="5"/>
      <c r="R34" s="74">
        <v>45.37</v>
      </c>
      <c r="S34" s="74" t="s">
        <v>86</v>
      </c>
      <c r="T34" s="5">
        <v>51.03</v>
      </c>
      <c r="U34" s="5" t="s">
        <v>86</v>
      </c>
      <c r="V34" s="5">
        <v>53.54</v>
      </c>
      <c r="W34" s="5" t="s">
        <v>86</v>
      </c>
      <c r="X34" s="74">
        <v>49.58</v>
      </c>
      <c r="Y34" s="74" t="s">
        <v>86</v>
      </c>
      <c r="Z34" s="5" t="s">
        <v>253</v>
      </c>
      <c r="AA34" s="5"/>
      <c r="AB34" s="5">
        <v>62.24</v>
      </c>
      <c r="AC34" s="6" t="s">
        <v>44</v>
      </c>
      <c r="AD34" s="5">
        <v>32.200000000000003</v>
      </c>
      <c r="AE34" s="6" t="s">
        <v>50</v>
      </c>
      <c r="AF34" s="5"/>
      <c r="AG34" s="6"/>
      <c r="AH34" s="5"/>
      <c r="AI34" s="6"/>
      <c r="AJ34" s="5"/>
      <c r="AK34" s="6"/>
      <c r="AL34" s="85"/>
      <c r="AM34" s="24"/>
      <c r="AN34" s="24"/>
      <c r="AO34" s="24"/>
      <c r="AP34" s="24"/>
      <c r="AQ34" s="24"/>
      <c r="AR34" s="24"/>
      <c r="AS34" s="24"/>
      <c r="AT34" s="24"/>
      <c r="AU34" s="24"/>
      <c r="AV34" s="24"/>
    </row>
    <row r="35" spans="1:48">
      <c r="A35" s="2">
        <v>33</v>
      </c>
      <c r="B35" s="61" t="s">
        <v>124</v>
      </c>
      <c r="C35" s="61" t="s">
        <v>125</v>
      </c>
      <c r="D35" s="79" t="s">
        <v>87</v>
      </c>
      <c r="E35" s="9">
        <v>6</v>
      </c>
      <c r="F35" s="45">
        <f>SUM(H35:AM35)-(J35+R35+V35+X35)</f>
        <v>251.17999999999995</v>
      </c>
      <c r="G35" s="47">
        <f t="shared" ref="G35:G66" si="1">F35/E35</f>
        <v>41.863333333333323</v>
      </c>
      <c r="H35" s="5">
        <v>51.56</v>
      </c>
      <c r="I35" s="106" t="s">
        <v>50</v>
      </c>
      <c r="J35" s="74">
        <v>47.4</v>
      </c>
      <c r="K35" s="74" t="s">
        <v>50</v>
      </c>
      <c r="L35" s="5">
        <v>47.44</v>
      </c>
      <c r="M35" s="106" t="s">
        <v>50</v>
      </c>
      <c r="N35" s="5">
        <v>46.88</v>
      </c>
      <c r="O35" s="106" t="s">
        <v>50</v>
      </c>
      <c r="P35" s="5"/>
      <c r="Q35" s="5"/>
      <c r="R35" s="74">
        <v>38.659999999999997</v>
      </c>
      <c r="S35" s="74" t="s">
        <v>245</v>
      </c>
      <c r="T35" s="5">
        <v>55.3</v>
      </c>
      <c r="U35" s="106" t="s">
        <v>245</v>
      </c>
      <c r="V35" s="74">
        <v>30.83</v>
      </c>
      <c r="W35" s="74" t="s">
        <v>245</v>
      </c>
      <c r="X35" s="74">
        <v>44.09</v>
      </c>
      <c r="Y35" s="74" t="s">
        <v>245</v>
      </c>
      <c r="Z35" s="5" t="s">
        <v>253</v>
      </c>
      <c r="AA35" s="5"/>
      <c r="AB35" s="5">
        <v>50</v>
      </c>
      <c r="AC35" s="6" t="s">
        <v>245</v>
      </c>
      <c r="AD35" s="5" t="s">
        <v>325</v>
      </c>
      <c r="AE35" s="6" t="s">
        <v>245</v>
      </c>
      <c r="AF35" s="5"/>
      <c r="AG35" s="6"/>
      <c r="AH35" s="5"/>
      <c r="AI35" s="6"/>
      <c r="AJ35" s="5"/>
      <c r="AK35" s="6"/>
      <c r="AL35" s="87"/>
      <c r="AM35" s="88"/>
      <c r="AN35" s="88"/>
      <c r="AO35" s="88"/>
      <c r="AP35" s="88"/>
      <c r="AQ35" s="88"/>
      <c r="AR35" s="88"/>
      <c r="AS35" s="88"/>
      <c r="AT35" s="88"/>
      <c r="AU35" s="88"/>
      <c r="AV35" s="88"/>
    </row>
    <row r="36" spans="1:48" s="8" customFormat="1">
      <c r="A36" s="2">
        <v>34</v>
      </c>
      <c r="B36" s="49" t="s">
        <v>226</v>
      </c>
      <c r="C36" s="49" t="s">
        <v>154</v>
      </c>
      <c r="D36" s="24" t="s">
        <v>239</v>
      </c>
      <c r="E36" s="24">
        <v>5</v>
      </c>
      <c r="F36" s="45">
        <f>SUM(H36:AM36)-(J36+N36+R36)</f>
        <v>247.74999999999997</v>
      </c>
      <c r="G36" s="47">
        <f t="shared" si="1"/>
        <v>49.55</v>
      </c>
      <c r="H36" s="13">
        <v>54.69</v>
      </c>
      <c r="I36" s="24" t="s">
        <v>91</v>
      </c>
      <c r="J36" s="76">
        <v>39.58</v>
      </c>
      <c r="K36" s="75" t="s">
        <v>91</v>
      </c>
      <c r="L36" s="13">
        <v>46.09</v>
      </c>
      <c r="M36" s="24" t="s">
        <v>37</v>
      </c>
      <c r="N36" s="76">
        <v>36.04</v>
      </c>
      <c r="O36" s="75" t="s">
        <v>91</v>
      </c>
      <c r="P36" s="5">
        <v>50</v>
      </c>
      <c r="Q36" s="5" t="s">
        <v>91</v>
      </c>
      <c r="R36" s="74">
        <v>38.659999999999997</v>
      </c>
      <c r="S36" s="74" t="s">
        <v>91</v>
      </c>
      <c r="T36" s="5">
        <v>44.7</v>
      </c>
      <c r="U36" s="5" t="s">
        <v>91</v>
      </c>
      <c r="V36" s="5" t="s">
        <v>253</v>
      </c>
      <c r="W36" s="5"/>
      <c r="X36" s="5">
        <v>52.27</v>
      </c>
      <c r="Y36" s="5" t="s">
        <v>18</v>
      </c>
      <c r="Z36" s="5" t="s">
        <v>291</v>
      </c>
      <c r="AA36" s="5"/>
      <c r="AB36" s="5" t="s">
        <v>253</v>
      </c>
      <c r="AC36" s="6"/>
      <c r="AD36" s="5" t="s">
        <v>253</v>
      </c>
      <c r="AE36" s="6"/>
      <c r="AF36" s="5"/>
      <c r="AG36" s="6"/>
      <c r="AH36" s="5"/>
      <c r="AI36" s="6"/>
      <c r="AJ36" s="5"/>
      <c r="AK36" s="6"/>
      <c r="AL36" s="85"/>
      <c r="AM36" s="24"/>
      <c r="AN36" s="24"/>
      <c r="AO36" s="24"/>
      <c r="AP36" s="24"/>
      <c r="AQ36" s="24"/>
      <c r="AR36" s="24"/>
      <c r="AS36" s="24"/>
      <c r="AT36" s="24"/>
      <c r="AU36" s="24"/>
      <c r="AV36" s="24"/>
    </row>
    <row r="37" spans="1:48" s="8" customFormat="1">
      <c r="A37" s="2">
        <v>35</v>
      </c>
      <c r="B37" s="61" t="s">
        <v>73</v>
      </c>
      <c r="C37" s="61" t="s">
        <v>74</v>
      </c>
      <c r="D37" s="79" t="s">
        <v>37</v>
      </c>
      <c r="E37" s="9">
        <v>5</v>
      </c>
      <c r="F37" s="45">
        <f>SUM(H37:AM37)-(0+0)</f>
        <v>243.73</v>
      </c>
      <c r="G37" s="47">
        <f t="shared" si="1"/>
        <v>48.745999999999995</v>
      </c>
      <c r="H37" s="5">
        <v>56.77</v>
      </c>
      <c r="I37" s="5" t="s">
        <v>76</v>
      </c>
      <c r="J37" s="5">
        <v>46.88</v>
      </c>
      <c r="K37" s="5" t="s">
        <v>76</v>
      </c>
      <c r="L37" s="5">
        <v>46.09</v>
      </c>
      <c r="M37" s="5" t="s">
        <v>239</v>
      </c>
      <c r="N37" s="5" t="s">
        <v>253</v>
      </c>
      <c r="O37" s="5"/>
      <c r="P37" s="5">
        <v>47.73</v>
      </c>
      <c r="Q37" s="5" t="s">
        <v>48</v>
      </c>
      <c r="R37" s="5" t="s">
        <v>253</v>
      </c>
      <c r="S37" s="5"/>
      <c r="T37" s="5">
        <v>46.26</v>
      </c>
      <c r="U37" s="5" t="s">
        <v>289</v>
      </c>
      <c r="V37" s="5" t="s">
        <v>253</v>
      </c>
      <c r="W37" s="5"/>
      <c r="X37" s="5" t="s">
        <v>253</v>
      </c>
      <c r="Y37" s="5"/>
      <c r="Z37" s="5" t="s">
        <v>253</v>
      </c>
      <c r="AA37" s="5"/>
      <c r="AB37" s="5" t="s">
        <v>253</v>
      </c>
      <c r="AC37" s="6"/>
      <c r="AD37" s="5" t="s">
        <v>253</v>
      </c>
      <c r="AE37" s="6"/>
      <c r="AF37" s="5"/>
      <c r="AG37" s="6"/>
      <c r="AH37" s="5"/>
      <c r="AI37" s="6"/>
      <c r="AJ37" s="5"/>
      <c r="AK37" s="6"/>
      <c r="AL37" s="85"/>
      <c r="AM37" s="24"/>
      <c r="AN37" s="24"/>
      <c r="AO37" s="24"/>
      <c r="AP37" s="24"/>
      <c r="AQ37" s="24"/>
      <c r="AR37" s="24"/>
      <c r="AS37" s="24"/>
      <c r="AT37" s="24"/>
      <c r="AU37" s="24"/>
      <c r="AV37" s="24"/>
    </row>
    <row r="38" spans="1:48" s="8" customFormat="1">
      <c r="A38" s="2">
        <v>36</v>
      </c>
      <c r="B38" s="58" t="s">
        <v>155</v>
      </c>
      <c r="C38" s="58" t="s">
        <v>156</v>
      </c>
      <c r="D38" s="2" t="s">
        <v>34</v>
      </c>
      <c r="E38" s="24">
        <v>4</v>
      </c>
      <c r="F38" s="45">
        <f>SUM(H38:AM38)-(0+0)</f>
        <v>236.20999999999998</v>
      </c>
      <c r="G38" s="47">
        <f t="shared" si="1"/>
        <v>59.052499999999995</v>
      </c>
      <c r="H38" s="5"/>
      <c r="I38" s="5"/>
      <c r="J38" s="5">
        <v>62.5</v>
      </c>
      <c r="K38" s="5" t="s">
        <v>44</v>
      </c>
      <c r="L38" s="5"/>
      <c r="M38" s="5"/>
      <c r="N38" s="5">
        <v>67.08</v>
      </c>
      <c r="O38" s="5" t="s">
        <v>30</v>
      </c>
      <c r="P38" s="5"/>
      <c r="Q38" s="5"/>
      <c r="R38" s="12" t="s">
        <v>253</v>
      </c>
      <c r="S38" s="12"/>
      <c r="T38" s="5">
        <v>56.82</v>
      </c>
      <c r="U38" s="5" t="s">
        <v>31</v>
      </c>
      <c r="V38" s="5" t="s">
        <v>253</v>
      </c>
      <c r="W38" s="5"/>
      <c r="X38" s="5" t="s">
        <v>291</v>
      </c>
      <c r="Y38" s="5"/>
      <c r="Z38" s="5">
        <v>49.81</v>
      </c>
      <c r="AA38" s="5" t="s">
        <v>32</v>
      </c>
      <c r="AB38" s="5" t="s">
        <v>253</v>
      </c>
      <c r="AC38" s="6"/>
      <c r="AD38" s="5" t="s">
        <v>253</v>
      </c>
      <c r="AE38" s="6"/>
      <c r="AF38" s="5"/>
      <c r="AG38" s="6"/>
      <c r="AH38" s="5"/>
      <c r="AI38" s="6"/>
      <c r="AJ38" s="5"/>
      <c r="AK38" s="6"/>
      <c r="AL38" s="85"/>
      <c r="AM38" s="24"/>
      <c r="AN38" s="24"/>
      <c r="AO38" s="24"/>
      <c r="AP38" s="24"/>
      <c r="AQ38" s="24"/>
      <c r="AR38" s="24"/>
      <c r="AS38" s="24"/>
      <c r="AT38" s="24"/>
      <c r="AU38" s="24"/>
      <c r="AV38" s="24"/>
    </row>
    <row r="39" spans="1:48" s="8" customFormat="1">
      <c r="A39" s="2">
        <v>37</v>
      </c>
      <c r="B39" s="61" t="s">
        <v>182</v>
      </c>
      <c r="C39" s="61" t="s">
        <v>261</v>
      </c>
      <c r="D39" s="79" t="s">
        <v>263</v>
      </c>
      <c r="E39" s="24">
        <v>4</v>
      </c>
      <c r="F39" s="45">
        <f>SUM(H39:AM39)-(0+0)</f>
        <v>225.37</v>
      </c>
      <c r="G39" s="47">
        <f t="shared" si="1"/>
        <v>56.342500000000001</v>
      </c>
      <c r="H39" s="5"/>
      <c r="I39" s="5"/>
      <c r="J39" s="5"/>
      <c r="K39" s="5"/>
      <c r="L39" s="5"/>
      <c r="M39" s="5"/>
      <c r="N39" s="5">
        <v>50.21</v>
      </c>
      <c r="O39" s="5" t="s">
        <v>262</v>
      </c>
      <c r="P39" s="5">
        <v>63.96</v>
      </c>
      <c r="Q39" s="5" t="s">
        <v>12</v>
      </c>
      <c r="R39" s="5" t="s">
        <v>253</v>
      </c>
      <c r="S39" s="5"/>
      <c r="T39" s="5" t="s">
        <v>253</v>
      </c>
      <c r="U39" s="5"/>
      <c r="V39" s="5" t="s">
        <v>253</v>
      </c>
      <c r="W39" s="5"/>
      <c r="X39" s="5">
        <v>54.38</v>
      </c>
      <c r="Y39" s="5" t="s">
        <v>262</v>
      </c>
      <c r="Z39" s="5" t="s">
        <v>253</v>
      </c>
      <c r="AA39" s="5"/>
      <c r="AB39" s="5" t="s">
        <v>253</v>
      </c>
      <c r="AC39" s="6"/>
      <c r="AD39" s="5">
        <v>56.82</v>
      </c>
      <c r="AE39" s="6" t="s">
        <v>173</v>
      </c>
      <c r="AF39" s="5"/>
      <c r="AG39" s="6"/>
      <c r="AH39" s="5"/>
      <c r="AI39" s="6"/>
      <c r="AJ39" s="5"/>
      <c r="AK39" s="6"/>
      <c r="AL39" s="85"/>
      <c r="AM39" s="24"/>
      <c r="AN39" s="24"/>
      <c r="AO39" s="24"/>
      <c r="AP39" s="24"/>
      <c r="AQ39" s="24"/>
      <c r="AR39" s="24"/>
      <c r="AS39" s="24"/>
      <c r="AT39" s="24"/>
      <c r="AU39" s="24"/>
      <c r="AV39" s="24"/>
    </row>
    <row r="40" spans="1:48" s="8" customFormat="1">
      <c r="A40" s="2">
        <v>38</v>
      </c>
      <c r="B40" s="61" t="s">
        <v>126</v>
      </c>
      <c r="C40" s="61" t="s">
        <v>127</v>
      </c>
      <c r="D40" s="79" t="s">
        <v>118</v>
      </c>
      <c r="E40" s="24">
        <v>5</v>
      </c>
      <c r="F40" s="45">
        <f>SUM(H40:AM40)-(T40+0)</f>
        <v>224.22</v>
      </c>
      <c r="G40" s="47">
        <f t="shared" si="1"/>
        <v>44.844000000000001</v>
      </c>
      <c r="H40" s="5"/>
      <c r="I40" s="5"/>
      <c r="J40" s="5"/>
      <c r="K40" s="5"/>
      <c r="L40" s="5"/>
      <c r="M40" s="5"/>
      <c r="N40" s="5"/>
      <c r="O40" s="5"/>
      <c r="P40" s="5">
        <v>45.13</v>
      </c>
      <c r="Q40" s="5" t="s">
        <v>116</v>
      </c>
      <c r="R40" s="5">
        <v>46.97</v>
      </c>
      <c r="S40" s="5" t="s">
        <v>116</v>
      </c>
      <c r="T40" s="74">
        <v>31.25</v>
      </c>
      <c r="U40" s="74" t="s">
        <v>116</v>
      </c>
      <c r="V40" s="5">
        <v>46.25</v>
      </c>
      <c r="W40" s="5" t="s">
        <v>116</v>
      </c>
      <c r="X40" s="5">
        <v>36.25</v>
      </c>
      <c r="Y40" s="5" t="s">
        <v>117</v>
      </c>
      <c r="Z40" s="5" t="s">
        <v>253</v>
      </c>
      <c r="AA40" s="5"/>
      <c r="AB40" s="5" t="s">
        <v>253</v>
      </c>
      <c r="AC40" s="6"/>
      <c r="AD40" s="5">
        <v>49.62</v>
      </c>
      <c r="AE40" s="6" t="s">
        <v>117</v>
      </c>
      <c r="AF40" s="5"/>
      <c r="AG40" s="6"/>
      <c r="AH40" s="5"/>
      <c r="AI40" s="6"/>
      <c r="AJ40" s="5"/>
      <c r="AK40" s="6"/>
      <c r="AL40" s="85"/>
      <c r="AM40" s="24"/>
      <c r="AN40" s="24"/>
      <c r="AO40" s="24"/>
      <c r="AP40" s="24"/>
      <c r="AQ40" s="24"/>
      <c r="AR40" s="24"/>
      <c r="AS40" s="24"/>
      <c r="AT40" s="24"/>
      <c r="AU40" s="24"/>
      <c r="AV40" s="24"/>
    </row>
    <row r="41" spans="1:48" s="8" customFormat="1">
      <c r="A41" s="2">
        <v>39</v>
      </c>
      <c r="B41" s="58" t="s">
        <v>252</v>
      </c>
      <c r="C41" s="58" t="s">
        <v>191</v>
      </c>
      <c r="D41" s="2" t="s">
        <v>251</v>
      </c>
      <c r="E41" s="24">
        <v>4</v>
      </c>
      <c r="F41" s="45">
        <f>SUM(H41:AM41)-(0+0)</f>
        <v>224.16</v>
      </c>
      <c r="G41" s="47">
        <f t="shared" si="1"/>
        <v>56.04</v>
      </c>
      <c r="H41" s="5"/>
      <c r="I41" s="5"/>
      <c r="J41" s="5"/>
      <c r="K41" s="5"/>
      <c r="L41" s="5">
        <v>66.48</v>
      </c>
      <c r="M41" s="5" t="s">
        <v>82</v>
      </c>
      <c r="N41" s="5" t="s">
        <v>253</v>
      </c>
      <c r="O41" s="5"/>
      <c r="P41" s="5"/>
      <c r="Q41" s="5"/>
      <c r="R41" s="5" t="s">
        <v>253</v>
      </c>
      <c r="S41" s="5"/>
      <c r="T41" s="5" t="s">
        <v>253</v>
      </c>
      <c r="U41" s="5"/>
      <c r="V41" s="5" t="s">
        <v>253</v>
      </c>
      <c r="W41" s="5"/>
      <c r="X41" s="5">
        <v>59.38</v>
      </c>
      <c r="Y41" s="5" t="s">
        <v>82</v>
      </c>
      <c r="Z41" s="5">
        <v>44.7</v>
      </c>
      <c r="AA41" s="5" t="s">
        <v>82</v>
      </c>
      <c r="AB41" s="5" t="s">
        <v>253</v>
      </c>
      <c r="AC41" s="6"/>
      <c r="AD41" s="5">
        <v>53.6</v>
      </c>
      <c r="AE41" s="6" t="s">
        <v>30</v>
      </c>
      <c r="AF41" s="5"/>
      <c r="AG41" s="6"/>
      <c r="AH41" s="13"/>
      <c r="AI41" s="24"/>
      <c r="AJ41" s="5"/>
      <c r="AK41" s="6"/>
      <c r="AL41" s="85"/>
      <c r="AM41" s="24"/>
      <c r="AN41" s="24"/>
      <c r="AO41" s="24"/>
      <c r="AP41" s="24"/>
      <c r="AQ41" s="24"/>
      <c r="AR41" s="24"/>
      <c r="AS41" s="24"/>
      <c r="AT41" s="24"/>
      <c r="AU41" s="24"/>
      <c r="AV41" s="24"/>
    </row>
    <row r="42" spans="1:48" s="8" customFormat="1">
      <c r="A42" s="2">
        <v>40</v>
      </c>
      <c r="B42" s="61" t="s">
        <v>80</v>
      </c>
      <c r="C42" s="61" t="s">
        <v>174</v>
      </c>
      <c r="D42" s="79" t="s">
        <v>180</v>
      </c>
      <c r="E42" s="9">
        <v>4</v>
      </c>
      <c r="F42" s="45">
        <f>SUM(H42:AM42)-(H42+N42+T42+Z42)</f>
        <v>214.9</v>
      </c>
      <c r="G42" s="47">
        <f t="shared" si="1"/>
        <v>53.725000000000001</v>
      </c>
      <c r="H42" s="74">
        <v>49.74</v>
      </c>
      <c r="I42" s="74" t="s">
        <v>181</v>
      </c>
      <c r="J42" s="12">
        <v>57.39</v>
      </c>
      <c r="K42" s="12" t="s">
        <v>181</v>
      </c>
      <c r="L42" s="4"/>
      <c r="M42" s="4"/>
      <c r="N42" s="74">
        <v>36.14</v>
      </c>
      <c r="O42" s="98" t="s">
        <v>181</v>
      </c>
      <c r="P42" s="13">
        <v>50.32</v>
      </c>
      <c r="Q42" s="24" t="s">
        <v>44</v>
      </c>
      <c r="R42" s="5">
        <v>53.8</v>
      </c>
      <c r="S42" s="24" t="s">
        <v>181</v>
      </c>
      <c r="T42" s="76">
        <v>46.97</v>
      </c>
      <c r="U42" s="75" t="s">
        <v>181</v>
      </c>
      <c r="V42" s="24" t="s">
        <v>253</v>
      </c>
      <c r="W42" s="24"/>
      <c r="X42" s="13" t="s">
        <v>253</v>
      </c>
      <c r="Y42" s="24"/>
      <c r="Z42" s="76">
        <v>50.19</v>
      </c>
      <c r="AA42" s="75" t="s">
        <v>181</v>
      </c>
      <c r="AB42" s="13">
        <v>53.39</v>
      </c>
      <c r="AC42" s="24" t="s">
        <v>181</v>
      </c>
      <c r="AD42" s="13" t="s">
        <v>253</v>
      </c>
      <c r="AE42" s="24"/>
      <c r="AF42" s="13"/>
      <c r="AG42" s="24"/>
      <c r="AH42" s="13"/>
      <c r="AI42" s="24"/>
      <c r="AJ42" s="13"/>
      <c r="AK42" s="24"/>
      <c r="AL42" s="85"/>
      <c r="AM42" s="24"/>
      <c r="AN42" s="24"/>
      <c r="AO42" s="24"/>
      <c r="AP42" s="24"/>
      <c r="AQ42" s="24"/>
      <c r="AR42" s="24"/>
      <c r="AS42" s="24"/>
      <c r="AT42" s="24"/>
      <c r="AU42" s="24"/>
      <c r="AV42" s="24"/>
    </row>
    <row r="43" spans="1:48" s="8" customFormat="1">
      <c r="A43" s="2">
        <v>41</v>
      </c>
      <c r="B43" s="61" t="s">
        <v>96</v>
      </c>
      <c r="C43" s="61" t="s">
        <v>111</v>
      </c>
      <c r="D43" s="79" t="s">
        <v>22</v>
      </c>
      <c r="E43" s="24">
        <v>3</v>
      </c>
      <c r="F43" s="45">
        <f>SUM(H43:AM43)-(0+0)</f>
        <v>197.07999999999998</v>
      </c>
      <c r="G43" s="47">
        <f t="shared" si="1"/>
        <v>65.693333333333328</v>
      </c>
      <c r="H43" s="5"/>
      <c r="I43" s="5"/>
      <c r="J43" s="16"/>
      <c r="K43" s="16"/>
      <c r="L43" s="5"/>
      <c r="M43" s="5"/>
      <c r="N43" s="5"/>
      <c r="O43" s="5"/>
      <c r="P43" s="24"/>
      <c r="Q43" s="24"/>
      <c r="R43" s="13">
        <v>62.04</v>
      </c>
      <c r="S43" s="24" t="s">
        <v>13</v>
      </c>
      <c r="T43" s="24" t="s">
        <v>253</v>
      </c>
      <c r="U43" s="24"/>
      <c r="V43" s="24" t="s">
        <v>253</v>
      </c>
      <c r="W43" s="24"/>
      <c r="X43" s="13" t="s">
        <v>253</v>
      </c>
      <c r="Y43" s="24"/>
      <c r="Z43" s="13">
        <v>68.56</v>
      </c>
      <c r="AA43" s="24" t="s">
        <v>13</v>
      </c>
      <c r="AB43" s="24" t="s">
        <v>253</v>
      </c>
      <c r="AC43" s="24"/>
      <c r="AD43" s="24">
        <v>66.48</v>
      </c>
      <c r="AE43" s="24" t="s">
        <v>13</v>
      </c>
      <c r="AF43" s="13"/>
      <c r="AG43" s="24"/>
      <c r="AH43" s="13"/>
      <c r="AI43" s="24"/>
      <c r="AJ43" s="13"/>
      <c r="AK43" s="24"/>
      <c r="AL43" s="85"/>
      <c r="AM43" s="24"/>
      <c r="AN43" s="24"/>
      <c r="AO43" s="24"/>
      <c r="AP43" s="24"/>
      <c r="AQ43" s="24"/>
      <c r="AR43" s="24"/>
      <c r="AS43" s="24"/>
      <c r="AT43" s="24"/>
      <c r="AU43" s="24"/>
      <c r="AV43" s="24"/>
    </row>
    <row r="44" spans="1:48" s="8" customFormat="1">
      <c r="A44" s="2">
        <v>42</v>
      </c>
      <c r="B44" s="61" t="s">
        <v>129</v>
      </c>
      <c r="C44" s="61" t="s">
        <v>130</v>
      </c>
      <c r="D44" s="79" t="s">
        <v>38</v>
      </c>
      <c r="E44" s="9">
        <v>4</v>
      </c>
      <c r="F44" s="45">
        <f>SUM(H44:AM44)-(0+0)</f>
        <v>188.64999999999998</v>
      </c>
      <c r="G44" s="47">
        <f t="shared" si="1"/>
        <v>47.162499999999994</v>
      </c>
      <c r="H44" s="24"/>
      <c r="I44" s="24"/>
      <c r="J44" s="24"/>
      <c r="K44" s="24"/>
      <c r="L44" s="24"/>
      <c r="M44" s="24"/>
      <c r="N44" s="13">
        <v>49.38</v>
      </c>
      <c r="O44" s="24" t="s">
        <v>33</v>
      </c>
      <c r="P44" s="5">
        <v>42.56</v>
      </c>
      <c r="Q44" s="5" t="s">
        <v>33</v>
      </c>
      <c r="R44" s="5">
        <v>57.32</v>
      </c>
      <c r="S44" s="5" t="s">
        <v>30</v>
      </c>
      <c r="T44" s="5" t="s">
        <v>253</v>
      </c>
      <c r="U44" s="5"/>
      <c r="V44" s="5" t="s">
        <v>253</v>
      </c>
      <c r="W44" s="5"/>
      <c r="X44" s="5" t="s">
        <v>253</v>
      </c>
      <c r="Y44" s="5"/>
      <c r="Z44" s="5">
        <v>39.39</v>
      </c>
      <c r="AA44" s="5" t="s">
        <v>33</v>
      </c>
      <c r="AB44" s="5" t="s">
        <v>253</v>
      </c>
      <c r="AC44" s="6"/>
      <c r="AD44" s="5" t="s">
        <v>253</v>
      </c>
      <c r="AE44" s="6"/>
      <c r="AF44" s="5"/>
      <c r="AG44" s="6"/>
      <c r="AH44" s="5"/>
      <c r="AI44" s="6"/>
      <c r="AJ44" s="5"/>
      <c r="AK44" s="6"/>
      <c r="AL44" s="85"/>
      <c r="AM44" s="24"/>
      <c r="AN44" s="24"/>
      <c r="AO44" s="24"/>
      <c r="AP44" s="24"/>
      <c r="AQ44" s="24"/>
      <c r="AR44" s="24"/>
      <c r="AS44" s="24"/>
      <c r="AT44" s="24"/>
      <c r="AU44" s="24"/>
      <c r="AV44" s="24"/>
    </row>
    <row r="45" spans="1:48" s="8" customFormat="1">
      <c r="A45" s="2">
        <v>43</v>
      </c>
      <c r="B45" s="62" t="s">
        <v>142</v>
      </c>
      <c r="C45" s="61" t="s">
        <v>143</v>
      </c>
      <c r="D45" s="79" t="s">
        <v>123</v>
      </c>
      <c r="E45" s="9">
        <v>3</v>
      </c>
      <c r="F45" s="45">
        <f>SUM(H45:AM45)-(R45+0)</f>
        <v>179.26000000000005</v>
      </c>
      <c r="G45" s="47">
        <f t="shared" si="1"/>
        <v>59.753333333333352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74">
        <v>44.7</v>
      </c>
      <c r="S45" s="74" t="s">
        <v>18</v>
      </c>
      <c r="T45" s="9">
        <v>62.6</v>
      </c>
      <c r="U45" s="5" t="s">
        <v>18</v>
      </c>
      <c r="V45" s="5" t="s">
        <v>253</v>
      </c>
      <c r="W45" s="5"/>
      <c r="X45" s="5" t="s">
        <v>253</v>
      </c>
      <c r="Y45" s="5"/>
      <c r="Z45" s="5">
        <v>58.71</v>
      </c>
      <c r="AA45" s="5" t="s">
        <v>308</v>
      </c>
      <c r="AB45" s="5" t="s">
        <v>253</v>
      </c>
      <c r="AC45" s="6"/>
      <c r="AD45" s="5">
        <v>57.95</v>
      </c>
      <c r="AE45" s="6" t="s">
        <v>18</v>
      </c>
      <c r="AF45" s="5"/>
      <c r="AG45" s="6"/>
      <c r="AH45" s="5"/>
      <c r="AI45" s="6"/>
      <c r="AJ45" s="5"/>
      <c r="AK45" s="6"/>
      <c r="AL45" s="85"/>
      <c r="AM45" s="24"/>
      <c r="AN45" s="24"/>
      <c r="AO45" s="24"/>
      <c r="AP45" s="24"/>
      <c r="AQ45" s="24"/>
      <c r="AR45" s="24"/>
      <c r="AS45" s="24"/>
      <c r="AT45" s="24"/>
      <c r="AU45" s="24"/>
      <c r="AV45" s="24"/>
    </row>
    <row r="46" spans="1:48" s="8" customFormat="1">
      <c r="A46" s="2">
        <v>44</v>
      </c>
      <c r="B46" s="61" t="s">
        <v>167</v>
      </c>
      <c r="C46" s="61" t="s">
        <v>168</v>
      </c>
      <c r="D46" s="79" t="s">
        <v>136</v>
      </c>
      <c r="E46" s="9">
        <v>3</v>
      </c>
      <c r="F46" s="45">
        <f>SUM(H46:AM46)-(V46+0)</f>
        <v>173.72</v>
      </c>
      <c r="G46" s="47">
        <f t="shared" si="1"/>
        <v>57.906666666666666</v>
      </c>
      <c r="H46" s="5"/>
      <c r="I46" s="5"/>
      <c r="J46" s="5"/>
      <c r="K46" s="5"/>
      <c r="L46" s="5"/>
      <c r="M46" s="5"/>
      <c r="N46" s="5"/>
      <c r="O46" s="5"/>
      <c r="P46" s="12"/>
      <c r="Q46" s="12"/>
      <c r="R46" s="12">
        <v>52.02</v>
      </c>
      <c r="S46" s="12" t="s">
        <v>45</v>
      </c>
      <c r="T46" s="12">
        <v>71.489999999999995</v>
      </c>
      <c r="U46" s="12" t="s">
        <v>45</v>
      </c>
      <c r="V46" s="74">
        <v>48.75</v>
      </c>
      <c r="W46" s="74" t="s">
        <v>45</v>
      </c>
      <c r="X46" s="12">
        <v>50.21</v>
      </c>
      <c r="Y46" s="12" t="s">
        <v>45</v>
      </c>
      <c r="Z46" s="12" t="s">
        <v>253</v>
      </c>
      <c r="AA46" s="12"/>
      <c r="AB46" s="12" t="s">
        <v>253</v>
      </c>
      <c r="AC46" s="18"/>
      <c r="AD46" s="18" t="s">
        <v>253</v>
      </c>
      <c r="AE46" s="18"/>
      <c r="AF46" s="12"/>
      <c r="AG46" s="18"/>
      <c r="AH46" s="12"/>
      <c r="AI46" s="18"/>
      <c r="AJ46" s="12"/>
      <c r="AK46" s="4"/>
      <c r="AL46" s="86"/>
      <c r="AM46" s="24"/>
      <c r="AN46" s="24"/>
      <c r="AO46" s="24"/>
      <c r="AP46" s="24"/>
      <c r="AQ46" s="24"/>
      <c r="AR46" s="24"/>
      <c r="AS46" s="24"/>
      <c r="AT46" s="24"/>
      <c r="AU46" s="24"/>
      <c r="AV46" s="24"/>
    </row>
    <row r="47" spans="1:48" s="8" customFormat="1">
      <c r="A47" s="2">
        <v>45</v>
      </c>
      <c r="B47" s="61" t="s">
        <v>140</v>
      </c>
      <c r="C47" s="61" t="s">
        <v>161</v>
      </c>
      <c r="D47" s="79" t="s">
        <v>83</v>
      </c>
      <c r="E47" s="24">
        <v>4</v>
      </c>
      <c r="F47" s="45">
        <f>SUM(H47:AM47)-(0+0)</f>
        <v>166.93</v>
      </c>
      <c r="G47" s="47">
        <f t="shared" si="1"/>
        <v>41.732500000000002</v>
      </c>
      <c r="H47" s="12">
        <v>48.96</v>
      </c>
      <c r="I47" s="12" t="s">
        <v>48</v>
      </c>
      <c r="J47" s="5">
        <v>55.47</v>
      </c>
      <c r="K47" s="5" t="s">
        <v>48</v>
      </c>
      <c r="L47" s="5"/>
      <c r="M47" s="5"/>
      <c r="N47" s="5">
        <v>62.5</v>
      </c>
      <c r="O47" s="5" t="s">
        <v>43</v>
      </c>
      <c r="P47" s="5"/>
      <c r="Q47" s="5"/>
      <c r="R47" s="5" t="s">
        <v>253</v>
      </c>
      <c r="S47" s="5"/>
      <c r="T47" s="5" t="s">
        <v>253</v>
      </c>
      <c r="U47" s="5"/>
      <c r="V47" s="5" t="s">
        <v>253</v>
      </c>
      <c r="W47" s="5"/>
      <c r="X47" s="5" t="s">
        <v>253</v>
      </c>
      <c r="Y47" s="5"/>
      <c r="Z47" s="5" t="s">
        <v>253</v>
      </c>
      <c r="AA47" s="5"/>
      <c r="AB47" s="5" t="s">
        <v>253</v>
      </c>
      <c r="AC47" s="6"/>
      <c r="AD47" s="5" t="s">
        <v>253</v>
      </c>
      <c r="AE47" s="6"/>
      <c r="AF47" s="5"/>
      <c r="AG47" s="6"/>
      <c r="AH47" s="5"/>
      <c r="AI47" s="6"/>
      <c r="AJ47" s="5"/>
      <c r="AK47" s="6"/>
      <c r="AL47" s="85"/>
      <c r="AM47" s="24"/>
      <c r="AN47" s="24"/>
      <c r="AO47" s="24"/>
      <c r="AP47" s="24"/>
      <c r="AQ47" s="24"/>
      <c r="AR47" s="24"/>
      <c r="AS47" s="24"/>
      <c r="AT47" s="24"/>
      <c r="AU47" s="24"/>
      <c r="AV47" s="24"/>
    </row>
    <row r="48" spans="1:48" s="8" customFormat="1">
      <c r="A48" s="2">
        <v>46</v>
      </c>
      <c r="B48" s="61" t="s">
        <v>96</v>
      </c>
      <c r="C48" s="61" t="s">
        <v>97</v>
      </c>
      <c r="D48" s="79" t="s">
        <v>71</v>
      </c>
      <c r="E48" s="9">
        <v>4</v>
      </c>
      <c r="F48" s="45">
        <f>SUM(H48:AM48)-(AD48+0)</f>
        <v>165.64000000000001</v>
      </c>
      <c r="G48" s="47">
        <f t="shared" si="1"/>
        <v>41.410000000000004</v>
      </c>
      <c r="H48" s="12">
        <v>30.47</v>
      </c>
      <c r="I48" s="12" t="s">
        <v>65</v>
      </c>
      <c r="J48" s="5"/>
      <c r="K48" s="5"/>
      <c r="L48" s="5"/>
      <c r="M48" s="5"/>
      <c r="N48" s="5" t="s">
        <v>253</v>
      </c>
      <c r="O48" s="5"/>
      <c r="P48" s="5"/>
      <c r="Q48" s="5"/>
      <c r="R48" s="5" t="s">
        <v>253</v>
      </c>
      <c r="S48" s="5"/>
      <c r="T48" s="5" t="s">
        <v>253</v>
      </c>
      <c r="U48" s="5"/>
      <c r="V48" s="5">
        <v>44.38</v>
      </c>
      <c r="W48" s="5" t="s">
        <v>303</v>
      </c>
      <c r="X48" s="5">
        <v>44.77</v>
      </c>
      <c r="Y48" s="5" t="s">
        <v>303</v>
      </c>
      <c r="Z48" s="5">
        <v>46.02</v>
      </c>
      <c r="AA48" s="5" t="s">
        <v>303</v>
      </c>
      <c r="AB48" s="5" t="s">
        <v>253</v>
      </c>
      <c r="AC48" s="6"/>
      <c r="AD48" s="5">
        <v>39.770000000000003</v>
      </c>
      <c r="AE48" s="6" t="s">
        <v>303</v>
      </c>
      <c r="AF48" s="5"/>
      <c r="AG48" s="6"/>
      <c r="AH48" s="5"/>
      <c r="AI48" s="6"/>
      <c r="AJ48" s="5"/>
      <c r="AK48" s="6"/>
      <c r="AL48" s="85"/>
      <c r="AM48" s="24"/>
      <c r="AN48" s="24"/>
      <c r="AO48" s="24"/>
      <c r="AP48" s="24"/>
      <c r="AQ48" s="24"/>
      <c r="AR48" s="24"/>
      <c r="AS48" s="24"/>
      <c r="AT48" s="24"/>
      <c r="AU48" s="24"/>
      <c r="AV48" s="24"/>
    </row>
    <row r="49" spans="1:48" s="8" customFormat="1">
      <c r="A49" s="2">
        <v>47</v>
      </c>
      <c r="B49" s="61" t="s">
        <v>182</v>
      </c>
      <c r="C49" s="61" t="s">
        <v>183</v>
      </c>
      <c r="D49" s="79" t="s">
        <v>181</v>
      </c>
      <c r="E49" s="9">
        <v>3</v>
      </c>
      <c r="F49" s="45">
        <f>SUM(H49:AM49)-(H49+N49+T49+Z49)</f>
        <v>164.56999999999996</v>
      </c>
      <c r="G49" s="47">
        <f t="shared" si="1"/>
        <v>54.856666666666655</v>
      </c>
      <c r="H49" s="74">
        <v>49.74</v>
      </c>
      <c r="I49" s="74" t="s">
        <v>180</v>
      </c>
      <c r="J49" s="5">
        <v>57.39</v>
      </c>
      <c r="K49" s="5" t="s">
        <v>180</v>
      </c>
      <c r="L49" s="5"/>
      <c r="M49" s="5"/>
      <c r="N49" s="74">
        <v>36.14</v>
      </c>
      <c r="O49" s="74" t="s">
        <v>180</v>
      </c>
      <c r="P49" s="5"/>
      <c r="Q49" s="5"/>
      <c r="R49" s="5">
        <v>53.79</v>
      </c>
      <c r="S49" s="5" t="s">
        <v>180</v>
      </c>
      <c r="T49" s="74">
        <v>46.97</v>
      </c>
      <c r="U49" s="74" t="s">
        <v>180</v>
      </c>
      <c r="V49" s="5" t="s">
        <v>253</v>
      </c>
      <c r="W49" s="5"/>
      <c r="X49" s="5" t="s">
        <v>253</v>
      </c>
      <c r="Y49" s="5"/>
      <c r="Z49" s="74">
        <v>50.19</v>
      </c>
      <c r="AA49" s="74" t="s">
        <v>180</v>
      </c>
      <c r="AB49" s="5">
        <v>53.39</v>
      </c>
      <c r="AC49" s="6" t="s">
        <v>180</v>
      </c>
      <c r="AD49" s="5" t="s">
        <v>253</v>
      </c>
      <c r="AE49" s="6"/>
      <c r="AF49" s="5"/>
      <c r="AG49" s="6"/>
      <c r="AH49" s="5"/>
      <c r="AI49" s="6"/>
      <c r="AJ49" s="5"/>
      <c r="AK49" s="6"/>
      <c r="AL49" s="85"/>
      <c r="AM49" s="24"/>
      <c r="AN49" s="24"/>
      <c r="AO49" s="24"/>
      <c r="AP49" s="24"/>
      <c r="AQ49" s="24"/>
      <c r="AR49" s="24"/>
      <c r="AS49" s="24"/>
      <c r="AT49" s="24"/>
      <c r="AU49" s="24"/>
      <c r="AV49" s="24"/>
    </row>
    <row r="50" spans="1:48" s="8" customFormat="1">
      <c r="A50" s="2">
        <v>48</v>
      </c>
      <c r="B50" s="8" t="s">
        <v>155</v>
      </c>
      <c r="C50" s="8" t="s">
        <v>99</v>
      </c>
      <c r="D50" s="8" t="s">
        <v>300</v>
      </c>
      <c r="E50" s="24">
        <v>2</v>
      </c>
      <c r="F50" s="45">
        <f>SUM(H50:AM50)-(0+0)</f>
        <v>163.08000000000001</v>
      </c>
      <c r="G50" s="47">
        <f t="shared" si="1"/>
        <v>81.540000000000006</v>
      </c>
      <c r="V50" s="11">
        <v>60.42</v>
      </c>
      <c r="W50" s="8" t="s">
        <v>44</v>
      </c>
      <c r="X50" s="8" t="s">
        <v>253</v>
      </c>
      <c r="Z50" s="11">
        <v>44.89</v>
      </c>
      <c r="AA50" s="8" t="s">
        <v>324</v>
      </c>
      <c r="AB50" s="8" t="s">
        <v>253</v>
      </c>
      <c r="AD50" s="8">
        <v>57.77</v>
      </c>
      <c r="AE50" s="24" t="s">
        <v>48</v>
      </c>
      <c r="AL50" s="15"/>
      <c r="AN50" s="24"/>
      <c r="AO50" s="24"/>
      <c r="AP50" s="24"/>
      <c r="AQ50" s="24"/>
      <c r="AR50" s="24"/>
      <c r="AS50" s="24"/>
      <c r="AT50" s="24"/>
      <c r="AU50" s="24"/>
      <c r="AV50" s="24"/>
    </row>
    <row r="51" spans="1:48" s="8" customFormat="1">
      <c r="A51" s="2">
        <v>49</v>
      </c>
      <c r="B51" s="61" t="s">
        <v>46</v>
      </c>
      <c r="C51" s="61" t="s">
        <v>177</v>
      </c>
      <c r="D51" s="79" t="s">
        <v>178</v>
      </c>
      <c r="E51" s="9">
        <v>3</v>
      </c>
      <c r="F51" s="45">
        <f>SUM(H51:AM51)-(AB51+AD51)</f>
        <v>158.92000000000002</v>
      </c>
      <c r="G51" s="47">
        <f t="shared" si="1"/>
        <v>52.973333333333336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>
        <v>44.79</v>
      </c>
      <c r="W51" s="5" t="s">
        <v>179</v>
      </c>
      <c r="X51" s="5">
        <v>56.36</v>
      </c>
      <c r="Y51" s="5" t="s">
        <v>179</v>
      </c>
      <c r="Z51" s="5">
        <v>57.77</v>
      </c>
      <c r="AA51" s="5" t="s">
        <v>179</v>
      </c>
      <c r="AB51" s="74">
        <v>42.19</v>
      </c>
      <c r="AC51" s="124" t="s">
        <v>179</v>
      </c>
      <c r="AD51" s="74">
        <v>41.86</v>
      </c>
      <c r="AE51" s="124" t="s">
        <v>179</v>
      </c>
      <c r="AF51" s="5"/>
      <c r="AG51" s="10"/>
      <c r="AH51" s="5"/>
      <c r="AI51" s="10"/>
      <c r="AJ51" s="5"/>
      <c r="AK51" s="6"/>
      <c r="AL51" s="85"/>
      <c r="AM51" s="24"/>
      <c r="AN51" s="24"/>
      <c r="AO51" s="24"/>
      <c r="AP51" s="24"/>
      <c r="AQ51" s="24"/>
      <c r="AR51" s="24"/>
      <c r="AS51" s="24"/>
      <c r="AT51" s="24"/>
      <c r="AU51" s="24"/>
      <c r="AV51" s="24"/>
    </row>
    <row r="52" spans="1:48" s="8" customFormat="1">
      <c r="A52" s="2">
        <v>50</v>
      </c>
      <c r="B52" s="61" t="s">
        <v>46</v>
      </c>
      <c r="C52" s="61" t="s">
        <v>99</v>
      </c>
      <c r="D52" s="79" t="s">
        <v>179</v>
      </c>
      <c r="E52" s="24">
        <v>3</v>
      </c>
      <c r="F52" s="45">
        <f>SUM(H52:AM52)-(AB52+AD52)</f>
        <v>158.92000000000002</v>
      </c>
      <c r="G52" s="47">
        <f t="shared" si="1"/>
        <v>52.973333333333336</v>
      </c>
      <c r="H52" s="5"/>
      <c r="I52" s="5"/>
      <c r="J52" s="5"/>
      <c r="K52" s="5"/>
      <c r="L52" s="5"/>
      <c r="M52" s="5"/>
      <c r="N52" s="5"/>
      <c r="O52" s="5"/>
      <c r="P52" s="4"/>
      <c r="Q52" s="4"/>
      <c r="R52" s="12"/>
      <c r="S52" s="4"/>
      <c r="T52" s="4"/>
      <c r="U52" s="4"/>
      <c r="V52" s="12">
        <v>44.79</v>
      </c>
      <c r="W52" s="4" t="s">
        <v>178</v>
      </c>
      <c r="X52" s="12">
        <v>56.36</v>
      </c>
      <c r="Y52" s="4" t="s">
        <v>178</v>
      </c>
      <c r="Z52" s="12">
        <v>57.77</v>
      </c>
      <c r="AA52" s="4" t="s">
        <v>178</v>
      </c>
      <c r="AB52" s="74">
        <v>42.19</v>
      </c>
      <c r="AC52" s="98" t="s">
        <v>178</v>
      </c>
      <c r="AD52" s="98">
        <v>41.86</v>
      </c>
      <c r="AE52" s="98" t="s">
        <v>178</v>
      </c>
      <c r="AF52" s="12"/>
      <c r="AG52" s="4"/>
      <c r="AH52" s="12"/>
      <c r="AI52" s="4"/>
      <c r="AJ52" s="12"/>
      <c r="AK52" s="4"/>
      <c r="AL52" s="85"/>
      <c r="AM52" s="24"/>
      <c r="AN52" s="24"/>
      <c r="AO52" s="24"/>
      <c r="AP52" s="24"/>
      <c r="AQ52" s="24"/>
      <c r="AR52" s="24"/>
      <c r="AS52" s="24"/>
      <c r="AT52" s="24"/>
      <c r="AU52" s="24"/>
      <c r="AV52" s="24"/>
    </row>
    <row r="53" spans="1:48" s="8" customFormat="1">
      <c r="A53" s="2">
        <v>51</v>
      </c>
      <c r="B53" s="61" t="s">
        <v>162</v>
      </c>
      <c r="C53" s="61" t="s">
        <v>163</v>
      </c>
      <c r="D53" s="79" t="s">
        <v>86</v>
      </c>
      <c r="E53" s="9">
        <v>3</v>
      </c>
      <c r="F53" s="45">
        <f>SUM(H53:AM53)-(H53+L53+J53+R53+X53)</f>
        <v>157.30000000000001</v>
      </c>
      <c r="G53" s="47">
        <f t="shared" si="1"/>
        <v>52.433333333333337</v>
      </c>
      <c r="H53" s="74">
        <v>47.66</v>
      </c>
      <c r="I53" s="74" t="s">
        <v>242</v>
      </c>
      <c r="J53" s="74">
        <v>40.630000000000003</v>
      </c>
      <c r="K53" s="74" t="s">
        <v>242</v>
      </c>
      <c r="L53" s="74">
        <v>40.06</v>
      </c>
      <c r="M53" s="74" t="s">
        <v>242</v>
      </c>
      <c r="N53" s="5">
        <v>52.73</v>
      </c>
      <c r="O53" s="5" t="s">
        <v>242</v>
      </c>
      <c r="P53" s="5"/>
      <c r="Q53" s="5"/>
      <c r="R53" s="74">
        <v>45.37</v>
      </c>
      <c r="S53" s="74" t="s">
        <v>242</v>
      </c>
      <c r="T53" s="5">
        <v>51.03</v>
      </c>
      <c r="U53" s="5" t="s">
        <v>242</v>
      </c>
      <c r="V53" s="5">
        <v>53.54</v>
      </c>
      <c r="W53" s="5" t="s">
        <v>242</v>
      </c>
      <c r="X53" s="74">
        <v>49.58</v>
      </c>
      <c r="Y53" s="74" t="s">
        <v>242</v>
      </c>
      <c r="Z53" s="5" t="s">
        <v>253</v>
      </c>
      <c r="AA53" s="5"/>
      <c r="AB53" s="5" t="s">
        <v>253</v>
      </c>
      <c r="AC53" s="6"/>
      <c r="AD53" s="5" t="s">
        <v>253</v>
      </c>
      <c r="AE53" s="6"/>
      <c r="AF53" s="5"/>
      <c r="AG53" s="6"/>
      <c r="AH53" s="5"/>
      <c r="AI53" s="6"/>
      <c r="AJ53" s="5"/>
      <c r="AK53" s="6"/>
      <c r="AL53" s="85"/>
      <c r="AM53" s="24"/>
      <c r="AN53" s="24"/>
      <c r="AO53" s="24"/>
      <c r="AP53" s="24"/>
      <c r="AQ53" s="24"/>
      <c r="AR53" s="24"/>
      <c r="AS53" s="24"/>
      <c r="AT53" s="24"/>
      <c r="AU53" s="24"/>
      <c r="AV53" s="24"/>
    </row>
    <row r="54" spans="1:48" s="8" customFormat="1">
      <c r="A54" s="2">
        <v>52</v>
      </c>
      <c r="B54" s="61" t="s">
        <v>185</v>
      </c>
      <c r="C54" s="61" t="s">
        <v>97</v>
      </c>
      <c r="D54" s="79" t="s">
        <v>186</v>
      </c>
      <c r="E54" s="24">
        <v>3</v>
      </c>
      <c r="F54" s="45">
        <f>SUM(H54:AM54)-(J54+L54+N54+V54+X54+Z54+AB54+AD54)</f>
        <v>154.06</v>
      </c>
      <c r="G54" s="47">
        <f t="shared" si="1"/>
        <v>51.353333333333332</v>
      </c>
      <c r="H54" s="5"/>
      <c r="I54" s="5"/>
      <c r="J54" s="74">
        <v>46.09</v>
      </c>
      <c r="K54" s="74" t="s">
        <v>187</v>
      </c>
      <c r="L54" s="74">
        <v>42.19</v>
      </c>
      <c r="M54" s="74" t="s">
        <v>187</v>
      </c>
      <c r="N54" s="74">
        <v>43.18</v>
      </c>
      <c r="O54" s="74" t="s">
        <v>187</v>
      </c>
      <c r="P54" s="12">
        <v>52.98</v>
      </c>
      <c r="Q54" s="4" t="s">
        <v>187</v>
      </c>
      <c r="R54" s="73">
        <v>54.8</v>
      </c>
      <c r="S54" s="72" t="s">
        <v>187</v>
      </c>
      <c r="T54" s="12">
        <v>46.28</v>
      </c>
      <c r="U54" s="4" t="s">
        <v>187</v>
      </c>
      <c r="V54" s="74">
        <v>46.04</v>
      </c>
      <c r="W54" s="98" t="s">
        <v>87</v>
      </c>
      <c r="X54" s="74">
        <v>42.92</v>
      </c>
      <c r="Y54" s="98" t="s">
        <v>187</v>
      </c>
      <c r="Z54" s="74">
        <v>44.13</v>
      </c>
      <c r="AA54" s="98" t="s">
        <v>187</v>
      </c>
      <c r="AB54" s="74">
        <v>45.57</v>
      </c>
      <c r="AC54" s="98" t="s">
        <v>187</v>
      </c>
      <c r="AD54" s="4">
        <v>43.94</v>
      </c>
      <c r="AE54" s="4" t="s">
        <v>187</v>
      </c>
      <c r="AF54" s="12"/>
      <c r="AG54" s="4"/>
      <c r="AH54" s="12"/>
      <c r="AI54" s="4"/>
      <c r="AJ54" s="12"/>
      <c r="AK54" s="4"/>
      <c r="AL54" s="85"/>
      <c r="AM54" s="24"/>
      <c r="AN54" s="24"/>
      <c r="AO54" s="24"/>
      <c r="AP54" s="24"/>
      <c r="AQ54" s="24"/>
      <c r="AR54" s="24"/>
      <c r="AS54" s="24"/>
      <c r="AT54" s="24"/>
      <c r="AU54" s="24"/>
      <c r="AV54" s="24"/>
    </row>
    <row r="55" spans="1:48" s="8" customFormat="1">
      <c r="A55" s="2">
        <v>53</v>
      </c>
      <c r="B55" s="61" t="s">
        <v>185</v>
      </c>
      <c r="C55" s="61" t="s">
        <v>188</v>
      </c>
      <c r="D55" s="79" t="s">
        <v>187</v>
      </c>
      <c r="E55" s="9">
        <v>3</v>
      </c>
      <c r="F55" s="45">
        <f>SUM(H55:AM55)-(J55+L55+N55+V55+X55+Z55+AB55+AD55)</f>
        <v>154.06</v>
      </c>
      <c r="G55" s="47">
        <f t="shared" si="1"/>
        <v>51.353333333333332</v>
      </c>
      <c r="H55" s="5"/>
      <c r="I55" s="5"/>
      <c r="J55" s="74">
        <v>46.09</v>
      </c>
      <c r="K55" s="74" t="s">
        <v>186</v>
      </c>
      <c r="L55" s="74">
        <v>42.19</v>
      </c>
      <c r="M55" s="74" t="s">
        <v>186</v>
      </c>
      <c r="N55" s="74">
        <v>43.18</v>
      </c>
      <c r="O55" s="74" t="s">
        <v>186</v>
      </c>
      <c r="P55" s="5">
        <v>52.98</v>
      </c>
      <c r="Q55" s="5" t="s">
        <v>186</v>
      </c>
      <c r="R55" s="16">
        <v>54.8</v>
      </c>
      <c r="S55" s="16" t="s">
        <v>186</v>
      </c>
      <c r="T55" s="5">
        <v>46.28</v>
      </c>
      <c r="U55" s="5" t="s">
        <v>186</v>
      </c>
      <c r="V55" s="74">
        <v>46.04</v>
      </c>
      <c r="W55" s="74" t="s">
        <v>186</v>
      </c>
      <c r="X55" s="74">
        <v>42.92</v>
      </c>
      <c r="Y55" s="74" t="s">
        <v>186</v>
      </c>
      <c r="Z55" s="74">
        <v>44.13</v>
      </c>
      <c r="AA55" s="74" t="s">
        <v>186</v>
      </c>
      <c r="AB55" s="74">
        <v>45.57</v>
      </c>
      <c r="AC55" s="98" t="s">
        <v>186</v>
      </c>
      <c r="AD55" s="5">
        <v>43.94</v>
      </c>
      <c r="AE55" s="6" t="s">
        <v>186</v>
      </c>
      <c r="AF55" s="5"/>
      <c r="AG55" s="6"/>
      <c r="AH55" s="5"/>
      <c r="AI55" s="6"/>
      <c r="AJ55" s="5"/>
      <c r="AK55" s="6"/>
      <c r="AL55" s="85"/>
      <c r="AM55" s="24"/>
      <c r="AN55" s="24"/>
      <c r="AO55" s="24"/>
      <c r="AP55" s="24"/>
      <c r="AQ55" s="24"/>
      <c r="AR55" s="24"/>
      <c r="AS55" s="24"/>
      <c r="AT55" s="24"/>
      <c r="AU55" s="24"/>
      <c r="AV55" s="24"/>
    </row>
    <row r="56" spans="1:48" s="8" customFormat="1">
      <c r="A56" s="2">
        <v>54</v>
      </c>
      <c r="B56" s="8" t="s">
        <v>80</v>
      </c>
      <c r="C56" s="61" t="s">
        <v>260</v>
      </c>
      <c r="D56" s="79" t="s">
        <v>262</v>
      </c>
      <c r="E56" s="24">
        <v>2</v>
      </c>
      <c r="F56" s="45">
        <f>SUM(H56:AM56)-(0+0)</f>
        <v>150.61000000000001</v>
      </c>
      <c r="G56" s="47">
        <f t="shared" si="1"/>
        <v>75.305000000000007</v>
      </c>
      <c r="H56" s="5"/>
      <c r="I56" s="5"/>
      <c r="J56" s="5"/>
      <c r="K56" s="5"/>
      <c r="L56" s="5"/>
      <c r="M56" s="5"/>
      <c r="N56" s="5">
        <v>50.21</v>
      </c>
      <c r="O56" s="5" t="s">
        <v>263</v>
      </c>
      <c r="P56" s="5"/>
      <c r="Q56" s="5"/>
      <c r="R56" s="16" t="s">
        <v>253</v>
      </c>
      <c r="S56" s="16"/>
      <c r="T56" s="5" t="s">
        <v>253</v>
      </c>
      <c r="U56" s="5"/>
      <c r="V56" s="5" t="s">
        <v>253</v>
      </c>
      <c r="W56" s="5"/>
      <c r="X56" s="5">
        <v>54.38</v>
      </c>
      <c r="Y56" s="5" t="s">
        <v>250</v>
      </c>
      <c r="Z56" s="5" t="s">
        <v>253</v>
      </c>
      <c r="AA56" s="5"/>
      <c r="AB56" s="5" t="s">
        <v>253</v>
      </c>
      <c r="AC56" s="6"/>
      <c r="AD56" s="5">
        <v>46.02</v>
      </c>
      <c r="AE56" s="6" t="s">
        <v>172</v>
      </c>
      <c r="AF56" s="5"/>
      <c r="AG56" s="6"/>
      <c r="AH56" s="5"/>
      <c r="AI56" s="6"/>
      <c r="AJ56" s="5"/>
      <c r="AK56" s="6"/>
      <c r="AL56" s="85"/>
      <c r="AM56" s="24"/>
      <c r="AN56" s="24"/>
      <c r="AO56" s="24"/>
      <c r="AP56" s="24"/>
      <c r="AQ56" s="24"/>
      <c r="AR56" s="24"/>
      <c r="AS56" s="24"/>
      <c r="AT56" s="24"/>
      <c r="AU56" s="24"/>
      <c r="AV56" s="24"/>
    </row>
    <row r="57" spans="1:48" s="8" customFormat="1">
      <c r="A57" s="2">
        <v>55</v>
      </c>
      <c r="B57" s="61" t="s">
        <v>89</v>
      </c>
      <c r="C57" s="61" t="s">
        <v>90</v>
      </c>
      <c r="D57" s="79" t="s">
        <v>72</v>
      </c>
      <c r="E57" s="9">
        <v>3</v>
      </c>
      <c r="F57" s="45">
        <f>SUM(H57:AM57)-(H57+J57+L57+P57+T57+X57+Z57)</f>
        <v>149.4799999999999</v>
      </c>
      <c r="G57" s="47">
        <f t="shared" si="1"/>
        <v>49.826666666666632</v>
      </c>
      <c r="H57" s="74">
        <v>45.83</v>
      </c>
      <c r="I57" s="74" t="s">
        <v>61</v>
      </c>
      <c r="J57" s="74">
        <v>42.9</v>
      </c>
      <c r="K57" s="74" t="s">
        <v>61</v>
      </c>
      <c r="L57" s="74">
        <v>41.93</v>
      </c>
      <c r="M57" s="74" t="s">
        <v>61</v>
      </c>
      <c r="N57" s="5" t="s">
        <v>253</v>
      </c>
      <c r="O57" s="5"/>
      <c r="P57" s="74">
        <v>41.96</v>
      </c>
      <c r="Q57" s="74" t="s">
        <v>61</v>
      </c>
      <c r="R57" s="16">
        <v>51.39</v>
      </c>
      <c r="S57" s="16" t="s">
        <v>61</v>
      </c>
      <c r="T57" s="74">
        <v>46.21</v>
      </c>
      <c r="U57" s="74" t="s">
        <v>61</v>
      </c>
      <c r="V57" s="5" t="s">
        <v>253</v>
      </c>
      <c r="W57" s="5"/>
      <c r="X57" s="74">
        <v>41.88</v>
      </c>
      <c r="Y57" s="74" t="s">
        <v>61</v>
      </c>
      <c r="Z57" s="74">
        <v>36.93</v>
      </c>
      <c r="AA57" s="74" t="s">
        <v>61</v>
      </c>
      <c r="AB57" s="5">
        <v>47.14</v>
      </c>
      <c r="AC57" s="6" t="s">
        <v>61</v>
      </c>
      <c r="AD57" s="5">
        <v>50.95</v>
      </c>
      <c r="AE57" s="6" t="s">
        <v>61</v>
      </c>
      <c r="AF57" s="5"/>
      <c r="AG57" s="6"/>
      <c r="AH57" s="5"/>
      <c r="AI57" s="6"/>
      <c r="AJ57" s="5"/>
      <c r="AK57" s="6"/>
      <c r="AL57" s="85"/>
      <c r="AM57" s="24"/>
      <c r="AN57" s="24"/>
      <c r="AO57" s="24"/>
      <c r="AP57" s="24"/>
      <c r="AQ57" s="24"/>
      <c r="AR57" s="24"/>
      <c r="AS57" s="24"/>
      <c r="AT57" s="24"/>
      <c r="AU57" s="24"/>
      <c r="AV57" s="24"/>
    </row>
    <row r="58" spans="1:48" s="8" customFormat="1">
      <c r="A58" s="2">
        <v>56</v>
      </c>
      <c r="B58" s="61" t="s">
        <v>94</v>
      </c>
      <c r="C58" s="61" t="s">
        <v>95</v>
      </c>
      <c r="D58" s="79" t="s">
        <v>61</v>
      </c>
      <c r="E58" s="9">
        <v>3</v>
      </c>
      <c r="F58" s="45">
        <f>SUM(H58:AM58)-(H58+J58+L58+P58+T58+X58+Z58)</f>
        <v>149.4799999999999</v>
      </c>
      <c r="G58" s="47">
        <f t="shared" si="1"/>
        <v>49.826666666666632</v>
      </c>
      <c r="H58" s="74">
        <v>45.83</v>
      </c>
      <c r="I58" s="74" t="s">
        <v>72</v>
      </c>
      <c r="J58" s="74">
        <v>42.9</v>
      </c>
      <c r="K58" s="74" t="s">
        <v>72</v>
      </c>
      <c r="L58" s="74">
        <v>41.93</v>
      </c>
      <c r="M58" s="74" t="s">
        <v>72</v>
      </c>
      <c r="N58" s="70" t="s">
        <v>253</v>
      </c>
      <c r="O58" s="70"/>
      <c r="P58" s="74">
        <v>41.96</v>
      </c>
      <c r="Q58" s="74" t="s">
        <v>72</v>
      </c>
      <c r="R58" s="16">
        <v>51.39</v>
      </c>
      <c r="S58" s="16" t="s">
        <v>72</v>
      </c>
      <c r="T58" s="74">
        <v>46.21</v>
      </c>
      <c r="U58" s="74" t="s">
        <v>72</v>
      </c>
      <c r="V58" s="5" t="s">
        <v>253</v>
      </c>
      <c r="W58" s="5"/>
      <c r="X58" s="74">
        <v>41.88</v>
      </c>
      <c r="Y58" s="74" t="s">
        <v>72</v>
      </c>
      <c r="Z58" s="74">
        <v>36.93</v>
      </c>
      <c r="AA58" s="74" t="s">
        <v>72</v>
      </c>
      <c r="AB58" s="5">
        <v>47.14</v>
      </c>
      <c r="AC58" s="6" t="s">
        <v>72</v>
      </c>
      <c r="AD58" s="5">
        <v>50.95</v>
      </c>
      <c r="AE58" s="6" t="s">
        <v>72</v>
      </c>
      <c r="AF58" s="5"/>
      <c r="AG58" s="6"/>
      <c r="AH58" s="5"/>
      <c r="AI58" s="6"/>
      <c r="AJ58" s="5"/>
      <c r="AK58" s="6"/>
      <c r="AL58" s="85"/>
      <c r="AM58" s="24"/>
      <c r="AN58" s="24"/>
      <c r="AO58" s="24"/>
      <c r="AP58" s="24"/>
      <c r="AQ58" s="24"/>
      <c r="AR58" s="24"/>
      <c r="AS58" s="24"/>
      <c r="AT58" s="24"/>
      <c r="AU58" s="24"/>
      <c r="AV58" s="24"/>
    </row>
    <row r="59" spans="1:48" s="8" customFormat="1">
      <c r="A59" s="2">
        <v>57</v>
      </c>
      <c r="B59" s="61" t="s">
        <v>157</v>
      </c>
      <c r="C59" s="61" t="s">
        <v>158</v>
      </c>
      <c r="D59" s="79" t="s">
        <v>91</v>
      </c>
      <c r="E59" s="9">
        <v>4</v>
      </c>
      <c r="F59" s="45">
        <f>SUM(H59:AM59)-(J59+N59+R59)</f>
        <v>149.39000000000001</v>
      </c>
      <c r="G59" s="47">
        <f t="shared" si="1"/>
        <v>37.347500000000004</v>
      </c>
      <c r="H59" s="5">
        <v>54.69</v>
      </c>
      <c r="I59" s="5" t="s">
        <v>239</v>
      </c>
      <c r="J59" s="74">
        <v>39.58</v>
      </c>
      <c r="K59" s="74" t="s">
        <v>239</v>
      </c>
      <c r="L59" s="5"/>
      <c r="M59" s="68"/>
      <c r="N59" s="74">
        <v>36.04</v>
      </c>
      <c r="O59" s="74" t="s">
        <v>239</v>
      </c>
      <c r="P59" s="69">
        <v>50</v>
      </c>
      <c r="Q59" s="5" t="s">
        <v>239</v>
      </c>
      <c r="R59" s="74">
        <v>38.659999999999997</v>
      </c>
      <c r="S59" s="74" t="s">
        <v>239</v>
      </c>
      <c r="T59" s="5">
        <v>44.7</v>
      </c>
      <c r="U59" s="5" t="s">
        <v>239</v>
      </c>
      <c r="V59" s="5" t="s">
        <v>253</v>
      </c>
      <c r="W59" s="5"/>
      <c r="X59" s="5" t="s">
        <v>253</v>
      </c>
      <c r="Y59" s="5"/>
      <c r="Z59" s="5" t="s">
        <v>253</v>
      </c>
      <c r="AA59" s="5"/>
      <c r="AB59" s="5" t="s">
        <v>253</v>
      </c>
      <c r="AC59" s="6"/>
      <c r="AD59" s="5" t="s">
        <v>253</v>
      </c>
      <c r="AE59" s="6"/>
      <c r="AF59" s="5"/>
      <c r="AG59" s="6"/>
      <c r="AH59" s="5"/>
      <c r="AI59" s="6"/>
      <c r="AJ59" s="5"/>
      <c r="AK59" s="6"/>
      <c r="AL59" s="85"/>
      <c r="AM59" s="24"/>
      <c r="AN59" s="24"/>
      <c r="AO59" s="24"/>
      <c r="AP59" s="24"/>
      <c r="AQ59" s="24"/>
      <c r="AR59" s="24"/>
      <c r="AS59" s="24"/>
      <c r="AT59" s="24"/>
      <c r="AU59" s="24"/>
      <c r="AV59" s="24"/>
    </row>
    <row r="60" spans="1:48" s="8" customFormat="1">
      <c r="A60" s="2">
        <v>58</v>
      </c>
      <c r="B60" s="61" t="s">
        <v>131</v>
      </c>
      <c r="C60" s="61" t="s">
        <v>132</v>
      </c>
      <c r="D60" s="79" t="s">
        <v>76</v>
      </c>
      <c r="E60" s="9">
        <v>3</v>
      </c>
      <c r="F60" s="45">
        <f>SUM(H60:AM60)-(0+0)</f>
        <v>148.44</v>
      </c>
      <c r="G60" s="47">
        <f t="shared" si="1"/>
        <v>49.48</v>
      </c>
      <c r="H60" s="5">
        <v>56.77</v>
      </c>
      <c r="I60" s="5" t="s">
        <v>37</v>
      </c>
      <c r="J60" s="5">
        <v>46.88</v>
      </c>
      <c r="K60" s="5" t="s">
        <v>37</v>
      </c>
      <c r="L60" s="5"/>
      <c r="M60" s="5"/>
      <c r="N60" s="71" t="s">
        <v>253</v>
      </c>
      <c r="O60" s="71"/>
      <c r="P60" s="5"/>
      <c r="Q60" s="5"/>
      <c r="R60" s="5" t="s">
        <v>253</v>
      </c>
      <c r="S60" s="5"/>
      <c r="T60" s="5" t="s">
        <v>253</v>
      </c>
      <c r="U60" s="5"/>
      <c r="V60" s="5" t="s">
        <v>253</v>
      </c>
      <c r="W60" s="5"/>
      <c r="X60" s="5">
        <v>44.79</v>
      </c>
      <c r="Y60" s="5" t="s">
        <v>16</v>
      </c>
      <c r="Z60" s="5" t="s">
        <v>253</v>
      </c>
      <c r="AA60" s="5"/>
      <c r="AB60" s="5" t="s">
        <v>253</v>
      </c>
      <c r="AC60" s="6"/>
      <c r="AD60" s="5" t="s">
        <v>253</v>
      </c>
      <c r="AE60" s="6"/>
      <c r="AF60" s="5"/>
      <c r="AG60" s="6"/>
      <c r="AH60" s="5"/>
      <c r="AI60" s="6"/>
      <c r="AJ60" s="5"/>
      <c r="AK60" s="6"/>
      <c r="AL60" s="86"/>
      <c r="AM60" s="24"/>
      <c r="AN60" s="24"/>
      <c r="AO60" s="24"/>
      <c r="AP60" s="24"/>
      <c r="AQ60" s="24"/>
      <c r="AR60" s="24"/>
      <c r="AS60" s="24"/>
      <c r="AT60" s="24"/>
      <c r="AU60" s="24"/>
      <c r="AV60" s="24"/>
    </row>
    <row r="61" spans="1:48" s="8" customFormat="1">
      <c r="A61" s="2">
        <v>59</v>
      </c>
      <c r="B61" s="61" t="s">
        <v>113</v>
      </c>
      <c r="C61" s="61" t="s">
        <v>114</v>
      </c>
      <c r="D61" s="79" t="s">
        <v>115</v>
      </c>
      <c r="E61" s="9">
        <v>3</v>
      </c>
      <c r="F61" s="45">
        <f>SUM(H61:AM61)-(AB61+0)</f>
        <v>138.79000000000002</v>
      </c>
      <c r="G61" s="47">
        <f t="shared" si="1"/>
        <v>46.263333333333343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>
        <v>60</v>
      </c>
      <c r="Y61" s="5" t="s">
        <v>116</v>
      </c>
      <c r="Z61" s="5">
        <v>32.770000000000003</v>
      </c>
      <c r="AA61" s="5" t="s">
        <v>116</v>
      </c>
      <c r="AB61" s="74">
        <v>44.79</v>
      </c>
      <c r="AC61" s="98" t="s">
        <v>116</v>
      </c>
      <c r="AD61" s="5">
        <v>46.02</v>
      </c>
      <c r="AE61" s="6" t="s">
        <v>172</v>
      </c>
      <c r="AF61" s="5"/>
      <c r="AG61" s="6"/>
      <c r="AH61" s="5"/>
      <c r="AI61" s="6"/>
      <c r="AJ61" s="5"/>
      <c r="AK61" s="6"/>
      <c r="AL61" s="86"/>
      <c r="AM61" s="24"/>
      <c r="AN61" s="24"/>
      <c r="AO61" s="24"/>
      <c r="AP61" s="24"/>
      <c r="AQ61" s="24"/>
      <c r="AR61" s="24"/>
      <c r="AS61" s="24"/>
      <c r="AT61" s="24"/>
      <c r="AU61" s="24"/>
      <c r="AV61" s="24"/>
    </row>
    <row r="62" spans="1:48">
      <c r="A62" s="2">
        <v>60</v>
      </c>
      <c r="B62" s="61" t="s">
        <v>220</v>
      </c>
      <c r="C62" s="61" t="s">
        <v>221</v>
      </c>
      <c r="D62" s="79" t="s">
        <v>303</v>
      </c>
      <c r="E62" s="24">
        <v>3</v>
      </c>
      <c r="F62" s="45">
        <f>SUM(H62:AM62)-(AD62+0)</f>
        <v>135.17000000000002</v>
      </c>
      <c r="G62" s="47">
        <f t="shared" si="1"/>
        <v>45.056666666666672</v>
      </c>
      <c r="H62" s="24"/>
      <c r="I62" s="24"/>
      <c r="J62" s="24"/>
      <c r="K62" s="24"/>
      <c r="L62" s="24"/>
      <c r="M62" s="24"/>
      <c r="N62" s="13"/>
      <c r="O62" s="24"/>
      <c r="P62" s="24"/>
      <c r="Q62" s="24"/>
      <c r="R62" s="24"/>
      <c r="S62" s="24"/>
      <c r="T62" s="24"/>
      <c r="U62" s="24"/>
      <c r="V62" s="13">
        <v>44.38</v>
      </c>
      <c r="W62" s="24" t="s">
        <v>71</v>
      </c>
      <c r="X62" s="24">
        <v>44.77</v>
      </c>
      <c r="Y62" s="24" t="s">
        <v>71</v>
      </c>
      <c r="Z62" s="13">
        <v>46.02</v>
      </c>
      <c r="AA62" s="24" t="s">
        <v>71</v>
      </c>
      <c r="AB62" s="24" t="s">
        <v>253</v>
      </c>
      <c r="AC62" s="24"/>
      <c r="AD62" s="75">
        <v>39.770000000000003</v>
      </c>
      <c r="AE62" s="75" t="s">
        <v>304</v>
      </c>
      <c r="AF62" s="13"/>
      <c r="AG62" s="24"/>
      <c r="AH62" s="13"/>
      <c r="AI62" s="24"/>
      <c r="AJ62" s="13"/>
      <c r="AK62" s="24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</row>
    <row r="63" spans="1:48" s="8" customFormat="1">
      <c r="A63" s="2">
        <v>61</v>
      </c>
      <c r="B63" s="61" t="s">
        <v>256</v>
      </c>
      <c r="C63" s="61" t="s">
        <v>122</v>
      </c>
      <c r="D63" s="79" t="s">
        <v>255</v>
      </c>
      <c r="E63" s="24">
        <v>3</v>
      </c>
      <c r="F63" s="45">
        <f>SUM(H63:AM63)-(N63+R63+Z63)</f>
        <v>130.74</v>
      </c>
      <c r="G63" s="47">
        <f t="shared" si="1"/>
        <v>43.580000000000005</v>
      </c>
      <c r="H63" s="5"/>
      <c r="I63" s="5"/>
      <c r="J63" s="5"/>
      <c r="K63" s="5"/>
      <c r="L63" s="5"/>
      <c r="M63" s="5"/>
      <c r="N63" s="74">
        <v>36.46</v>
      </c>
      <c r="O63" s="74" t="s">
        <v>117</v>
      </c>
      <c r="P63" s="5">
        <v>41.37</v>
      </c>
      <c r="Q63" s="5" t="s">
        <v>117</v>
      </c>
      <c r="R63" s="74">
        <v>35.880000000000003</v>
      </c>
      <c r="S63" s="74" t="s">
        <v>117</v>
      </c>
      <c r="T63" s="5">
        <v>42.23</v>
      </c>
      <c r="U63" s="5" t="s">
        <v>117</v>
      </c>
      <c r="V63" s="5" t="s">
        <v>253</v>
      </c>
      <c r="W63" s="5"/>
      <c r="X63" s="5" t="s">
        <v>253</v>
      </c>
      <c r="Y63" s="5"/>
      <c r="Z63" s="74">
        <v>33.71</v>
      </c>
      <c r="AA63" s="74" t="s">
        <v>117</v>
      </c>
      <c r="AB63" s="5">
        <v>47.14</v>
      </c>
      <c r="AC63" s="6" t="s">
        <v>117</v>
      </c>
      <c r="AD63" s="5" t="s">
        <v>253</v>
      </c>
      <c r="AE63" s="6"/>
      <c r="AF63" s="5"/>
      <c r="AG63" s="6"/>
      <c r="AH63" s="5"/>
      <c r="AI63" s="6"/>
      <c r="AJ63" s="5"/>
      <c r="AK63" s="6"/>
      <c r="AL63" s="85"/>
      <c r="AM63" s="24"/>
      <c r="AN63" s="24"/>
      <c r="AO63" s="24"/>
      <c r="AP63" s="24"/>
      <c r="AQ63" s="24"/>
      <c r="AR63" s="24"/>
      <c r="AS63" s="24"/>
      <c r="AT63" s="24"/>
      <c r="AU63" s="24"/>
      <c r="AV63" s="24"/>
    </row>
    <row r="64" spans="1:48" s="8" customFormat="1">
      <c r="A64" s="2">
        <v>62</v>
      </c>
      <c r="B64" s="61" t="s">
        <v>257</v>
      </c>
      <c r="C64" s="61" t="s">
        <v>258</v>
      </c>
      <c r="D64" s="79" t="s">
        <v>288</v>
      </c>
      <c r="E64" s="24">
        <v>3</v>
      </c>
      <c r="F64" s="45">
        <f t="shared" ref="F64:F95" si="2">SUM(H64:AM64)-(0+0)</f>
        <v>128.19</v>
      </c>
      <c r="G64" s="47">
        <f t="shared" si="1"/>
        <v>42.73</v>
      </c>
      <c r="H64" s="5"/>
      <c r="I64" s="5"/>
      <c r="J64" s="5"/>
      <c r="K64" s="5"/>
      <c r="L64" s="5"/>
      <c r="M64" s="5"/>
      <c r="N64" s="5">
        <v>46.82</v>
      </c>
      <c r="O64" s="5" t="s">
        <v>116</v>
      </c>
      <c r="P64" s="5"/>
      <c r="Q64" s="5"/>
      <c r="R64" s="5" t="s">
        <v>253</v>
      </c>
      <c r="S64" s="5"/>
      <c r="T64" s="5">
        <v>38.450000000000003</v>
      </c>
      <c r="U64" s="5" t="s">
        <v>88</v>
      </c>
      <c r="V64" s="5">
        <v>42.92</v>
      </c>
      <c r="W64" s="5" t="s">
        <v>88</v>
      </c>
      <c r="X64" s="12" t="s">
        <v>253</v>
      </c>
      <c r="Y64" s="4"/>
      <c r="Z64" s="5" t="s">
        <v>253</v>
      </c>
      <c r="AA64" s="5"/>
      <c r="AB64" s="5" t="s">
        <v>253</v>
      </c>
      <c r="AC64" s="6"/>
      <c r="AD64" s="5" t="s">
        <v>253</v>
      </c>
      <c r="AE64" s="6"/>
      <c r="AF64" s="5"/>
      <c r="AG64" s="6"/>
      <c r="AH64" s="5"/>
      <c r="AI64" s="6"/>
      <c r="AJ64" s="5"/>
      <c r="AK64" s="6"/>
      <c r="AL64" s="85"/>
      <c r="AM64" s="24"/>
      <c r="AN64" s="24"/>
      <c r="AO64" s="24"/>
      <c r="AP64" s="24"/>
      <c r="AQ64" s="24"/>
      <c r="AR64" s="24"/>
      <c r="AS64" s="24"/>
      <c r="AT64" s="24"/>
      <c r="AU64" s="24"/>
      <c r="AV64" s="24"/>
    </row>
    <row r="65" spans="1:48" s="8" customFormat="1">
      <c r="A65" s="2">
        <v>63</v>
      </c>
      <c r="B65" s="61" t="s">
        <v>205</v>
      </c>
      <c r="C65" s="61" t="s">
        <v>206</v>
      </c>
      <c r="D65" s="79" t="s">
        <v>194</v>
      </c>
      <c r="E65" s="24">
        <v>1</v>
      </c>
      <c r="F65" s="45">
        <f t="shared" si="2"/>
        <v>119.55</v>
      </c>
      <c r="G65" s="47">
        <f t="shared" si="1"/>
        <v>119.55</v>
      </c>
      <c r="H65" s="24"/>
      <c r="I65" s="24"/>
      <c r="J65" s="24"/>
      <c r="K65" s="24"/>
      <c r="L65" s="24"/>
      <c r="M65" s="24"/>
      <c r="N65" s="13"/>
      <c r="O65" s="24"/>
      <c r="P65" s="24"/>
      <c r="Q65" s="24"/>
      <c r="R65" s="13">
        <v>56.48</v>
      </c>
      <c r="S65" s="24" t="s">
        <v>33</v>
      </c>
      <c r="T65" s="24" t="s">
        <v>253</v>
      </c>
      <c r="U65" s="24"/>
      <c r="V65" s="24" t="s">
        <v>253</v>
      </c>
      <c r="W65" s="24"/>
      <c r="X65" s="13" t="s">
        <v>253</v>
      </c>
      <c r="Y65" s="24"/>
      <c r="Z65" s="24" t="s">
        <v>253</v>
      </c>
      <c r="AA65" s="24"/>
      <c r="AB65" s="13" t="s">
        <v>253</v>
      </c>
      <c r="AC65" s="24"/>
      <c r="AD65" s="24">
        <v>63.07</v>
      </c>
      <c r="AE65" s="24" t="s">
        <v>33</v>
      </c>
      <c r="AF65" s="13"/>
      <c r="AG65" s="24"/>
      <c r="AH65" s="13"/>
      <c r="AI65" s="24"/>
      <c r="AJ65" s="13"/>
      <c r="AK65" s="24"/>
      <c r="AL65" s="86"/>
      <c r="AM65" s="24"/>
      <c r="AN65" s="24"/>
      <c r="AO65" s="24"/>
      <c r="AP65" s="24"/>
      <c r="AQ65" s="24"/>
      <c r="AR65" s="24"/>
      <c r="AS65" s="24"/>
      <c r="AT65" s="24"/>
      <c r="AU65" s="24"/>
      <c r="AV65" s="24"/>
    </row>
    <row r="66" spans="1:48" s="8" customFormat="1">
      <c r="A66" s="2">
        <v>64</v>
      </c>
      <c r="B66" s="61" t="s">
        <v>189</v>
      </c>
      <c r="C66" s="61" t="s">
        <v>190</v>
      </c>
      <c r="D66" s="79" t="s">
        <v>108</v>
      </c>
      <c r="E66" s="24">
        <v>3</v>
      </c>
      <c r="F66" s="45">
        <f t="shared" si="2"/>
        <v>119.53999999999999</v>
      </c>
      <c r="G66" s="47">
        <f t="shared" si="1"/>
        <v>39.846666666666664</v>
      </c>
      <c r="H66" s="12">
        <v>41.93</v>
      </c>
      <c r="I66" s="12" t="s">
        <v>59</v>
      </c>
      <c r="J66" s="5">
        <v>43.23</v>
      </c>
      <c r="K66" s="5" t="s">
        <v>59</v>
      </c>
      <c r="L66" s="5">
        <v>34.380000000000003</v>
      </c>
      <c r="M66" s="5" t="s">
        <v>59</v>
      </c>
      <c r="N66" s="5" t="s">
        <v>253</v>
      </c>
      <c r="O66" s="5"/>
      <c r="P66" s="5"/>
      <c r="Q66" s="5"/>
      <c r="R66" s="5" t="s">
        <v>253</v>
      </c>
      <c r="S66" s="5"/>
      <c r="T66" s="5" t="s">
        <v>253</v>
      </c>
      <c r="U66" s="5"/>
      <c r="V66" s="5" t="s">
        <v>253</v>
      </c>
      <c r="W66" s="5"/>
      <c r="X66" s="5" t="s">
        <v>253</v>
      </c>
      <c r="Y66" s="5"/>
      <c r="Z66" s="5" t="s">
        <v>253</v>
      </c>
      <c r="AA66" s="5"/>
      <c r="AB66" s="5" t="s">
        <v>253</v>
      </c>
      <c r="AC66" s="6"/>
      <c r="AD66" s="5" t="s">
        <v>253</v>
      </c>
      <c r="AE66" s="6"/>
      <c r="AF66" s="5"/>
      <c r="AG66" s="6"/>
      <c r="AH66" s="5"/>
      <c r="AI66" s="6"/>
      <c r="AJ66" s="5"/>
      <c r="AK66" s="6"/>
      <c r="AL66" s="85"/>
      <c r="AM66" s="24"/>
      <c r="AN66" s="24"/>
      <c r="AO66" s="24"/>
      <c r="AP66" s="24"/>
      <c r="AQ66" s="24"/>
      <c r="AR66" s="24"/>
      <c r="AS66" s="24"/>
      <c r="AT66" s="24"/>
      <c r="AU66" s="24"/>
      <c r="AV66" s="24"/>
    </row>
    <row r="67" spans="1:48" s="8" customFormat="1">
      <c r="A67" s="2">
        <v>65</v>
      </c>
      <c r="B67" s="49" t="s">
        <v>294</v>
      </c>
      <c r="C67" s="49" t="s">
        <v>295</v>
      </c>
      <c r="D67" s="24" t="s">
        <v>296</v>
      </c>
      <c r="E67" s="24">
        <v>1</v>
      </c>
      <c r="F67" s="45">
        <f t="shared" si="2"/>
        <v>108.99000000000001</v>
      </c>
      <c r="G67" s="47">
        <f t="shared" ref="G67:G98" si="3">F67/E67</f>
        <v>108.99000000000001</v>
      </c>
      <c r="H67" s="24"/>
      <c r="I67" s="24"/>
      <c r="J67" s="24"/>
      <c r="K67" s="24"/>
      <c r="L67" s="24"/>
      <c r="M67" s="24"/>
      <c r="N67" s="13"/>
      <c r="O67" s="24"/>
      <c r="P67" s="24"/>
      <c r="Q67" s="24"/>
      <c r="R67" s="24"/>
      <c r="S67" s="24"/>
      <c r="T67" s="13">
        <v>46.49</v>
      </c>
      <c r="U67" s="24" t="s">
        <v>297</v>
      </c>
      <c r="V67" s="24" t="s">
        <v>253</v>
      </c>
      <c r="W67" s="24"/>
      <c r="X67" s="24" t="s">
        <v>253</v>
      </c>
      <c r="Y67" s="24"/>
      <c r="Z67" s="13">
        <v>62.5</v>
      </c>
      <c r="AA67" s="24" t="s">
        <v>309</v>
      </c>
      <c r="AB67" s="24" t="s">
        <v>253</v>
      </c>
      <c r="AC67" s="24"/>
      <c r="AD67" s="24" t="s">
        <v>253</v>
      </c>
      <c r="AE67" s="24"/>
      <c r="AF67" s="24"/>
      <c r="AG67" s="24"/>
      <c r="AH67" s="24"/>
      <c r="AI67" s="24"/>
      <c r="AJ67" s="24"/>
      <c r="AK67" s="24"/>
      <c r="AL67" s="86"/>
      <c r="AM67" s="24"/>
    </row>
    <row r="68" spans="1:48" s="8" customFormat="1">
      <c r="A68" s="2">
        <v>66</v>
      </c>
      <c r="B68" s="49" t="s">
        <v>207</v>
      </c>
      <c r="C68" s="49" t="s">
        <v>208</v>
      </c>
      <c r="D68" s="24" t="s">
        <v>199</v>
      </c>
      <c r="E68" s="9">
        <v>1</v>
      </c>
      <c r="F68" s="45">
        <f t="shared" si="2"/>
        <v>106.91</v>
      </c>
      <c r="G68" s="47">
        <f t="shared" si="3"/>
        <v>106.91</v>
      </c>
      <c r="H68" s="24"/>
      <c r="I68" s="24"/>
      <c r="J68" s="24"/>
      <c r="K68" s="24"/>
      <c r="L68" s="24"/>
      <c r="M68" s="24"/>
      <c r="N68" s="13"/>
      <c r="O68" s="24"/>
      <c r="P68" s="24"/>
      <c r="Q68" s="24"/>
      <c r="R68" s="24"/>
      <c r="S68" s="24"/>
      <c r="T68" s="24"/>
      <c r="U68" s="24"/>
      <c r="V68" s="24"/>
      <c r="W68" s="24"/>
      <c r="X68" s="13">
        <v>55.21</v>
      </c>
      <c r="Y68" s="24" t="s">
        <v>305</v>
      </c>
      <c r="Z68" s="13">
        <v>51.7</v>
      </c>
      <c r="AA68" s="24" t="s">
        <v>305</v>
      </c>
      <c r="AB68" s="24" t="s">
        <v>253</v>
      </c>
      <c r="AC68" s="24"/>
      <c r="AD68" s="24" t="s">
        <v>253</v>
      </c>
      <c r="AE68" s="24"/>
      <c r="AF68" s="24"/>
      <c r="AG68" s="24"/>
      <c r="AH68" s="24"/>
      <c r="AI68" s="24"/>
      <c r="AJ68" s="13"/>
      <c r="AK68" s="24"/>
      <c r="AL68" s="86"/>
      <c r="AM68" s="24"/>
      <c r="AN68" s="24"/>
      <c r="AO68" s="24"/>
      <c r="AP68" s="24"/>
      <c r="AQ68" s="24"/>
      <c r="AR68" s="24"/>
      <c r="AS68" s="24"/>
      <c r="AT68" s="24"/>
      <c r="AU68" s="24"/>
      <c r="AV68" s="24"/>
    </row>
    <row r="69" spans="1:48">
      <c r="A69" s="2">
        <v>67</v>
      </c>
      <c r="B69" s="49" t="s">
        <v>306</v>
      </c>
      <c r="C69" s="49" t="s">
        <v>307</v>
      </c>
      <c r="D69" s="24" t="s">
        <v>305</v>
      </c>
      <c r="E69" s="9">
        <v>1</v>
      </c>
      <c r="F69" s="45">
        <f t="shared" si="2"/>
        <v>106.91</v>
      </c>
      <c r="G69" s="47">
        <f t="shared" si="3"/>
        <v>106.91</v>
      </c>
      <c r="H69" s="24"/>
      <c r="I69" s="24"/>
      <c r="J69" s="24"/>
      <c r="K69" s="24"/>
      <c r="L69" s="24"/>
      <c r="M69" s="24"/>
      <c r="N69" s="13"/>
      <c r="O69" s="24"/>
      <c r="P69" s="24"/>
      <c r="Q69" s="24"/>
      <c r="R69" s="24"/>
      <c r="S69" s="24"/>
      <c r="T69" s="24"/>
      <c r="U69" s="24"/>
      <c r="V69" s="24"/>
      <c r="W69" s="24"/>
      <c r="X69" s="13">
        <v>55.21</v>
      </c>
      <c r="Y69" s="24" t="s">
        <v>199</v>
      </c>
      <c r="Z69" s="13">
        <v>51.7</v>
      </c>
      <c r="AA69" s="24" t="s">
        <v>199</v>
      </c>
      <c r="AB69" s="24" t="s">
        <v>253</v>
      </c>
      <c r="AC69" s="24"/>
      <c r="AD69" s="24" t="s">
        <v>253</v>
      </c>
      <c r="AE69" s="24"/>
      <c r="AF69" s="24"/>
      <c r="AG69" s="26"/>
      <c r="AH69" s="24"/>
      <c r="AI69" s="24"/>
      <c r="AJ69" s="13"/>
      <c r="AK69" s="24"/>
      <c r="AL69" s="24"/>
      <c r="AM69" s="88"/>
      <c r="AN69" s="88"/>
      <c r="AO69" s="88"/>
      <c r="AP69" s="88"/>
      <c r="AQ69" s="88"/>
      <c r="AR69" s="88"/>
      <c r="AS69" s="88"/>
      <c r="AT69" s="88"/>
      <c r="AU69" s="88"/>
      <c r="AV69" s="88"/>
    </row>
    <row r="70" spans="1:48" s="8" customFormat="1">
      <c r="A70" s="2">
        <v>68</v>
      </c>
      <c r="B70" s="49" t="s">
        <v>298</v>
      </c>
      <c r="C70" s="49" t="s">
        <v>299</v>
      </c>
      <c r="D70" s="24" t="s">
        <v>297</v>
      </c>
      <c r="E70" s="24">
        <v>1</v>
      </c>
      <c r="F70" s="45">
        <f t="shared" si="2"/>
        <v>98.57</v>
      </c>
      <c r="G70" s="47">
        <f t="shared" si="3"/>
        <v>98.57</v>
      </c>
      <c r="H70" s="24"/>
      <c r="I70" s="24"/>
      <c r="J70" s="24"/>
      <c r="K70" s="24"/>
      <c r="L70" s="24"/>
      <c r="M70" s="24"/>
      <c r="N70" s="13"/>
      <c r="O70" s="24"/>
      <c r="P70" s="24"/>
      <c r="Q70" s="24"/>
      <c r="R70" s="24"/>
      <c r="S70" s="24"/>
      <c r="T70" s="13">
        <v>46.49</v>
      </c>
      <c r="U70" s="24" t="s">
        <v>296</v>
      </c>
      <c r="V70" s="24" t="s">
        <v>253</v>
      </c>
      <c r="W70" s="24"/>
      <c r="X70" s="24" t="s">
        <v>253</v>
      </c>
      <c r="Y70" s="24"/>
      <c r="Z70" s="13">
        <v>52.08</v>
      </c>
      <c r="AA70" s="24" t="s">
        <v>310</v>
      </c>
      <c r="AB70" s="24" t="s">
        <v>253</v>
      </c>
      <c r="AC70" s="24"/>
      <c r="AD70" s="24"/>
      <c r="AE70" s="24"/>
      <c r="AF70" s="24"/>
      <c r="AG70" s="24"/>
      <c r="AH70" s="24"/>
      <c r="AI70" s="24"/>
      <c r="AJ70" s="24"/>
      <c r="AK70" s="24"/>
      <c r="AL70" s="86"/>
      <c r="AM70" s="24"/>
      <c r="AN70" s="24"/>
      <c r="AO70" s="24"/>
      <c r="AP70" s="24"/>
      <c r="AQ70" s="24"/>
      <c r="AR70" s="24"/>
      <c r="AS70" s="24"/>
      <c r="AT70" s="24"/>
      <c r="AU70" s="24"/>
      <c r="AV70" s="24"/>
    </row>
    <row r="71" spans="1:48">
      <c r="A71" s="2">
        <v>69</v>
      </c>
      <c r="B71" s="61" t="s">
        <v>149</v>
      </c>
      <c r="C71" s="61" t="s">
        <v>150</v>
      </c>
      <c r="D71" s="79" t="s">
        <v>52</v>
      </c>
      <c r="E71" s="24">
        <v>2</v>
      </c>
      <c r="F71" s="45">
        <f t="shared" si="2"/>
        <v>89.71</v>
      </c>
      <c r="G71" s="47">
        <f t="shared" si="3"/>
        <v>44.854999999999997</v>
      </c>
      <c r="H71" s="5"/>
      <c r="I71" s="5"/>
      <c r="J71" s="5"/>
      <c r="K71" s="5"/>
      <c r="L71" s="5"/>
      <c r="M71" s="5"/>
      <c r="N71" s="5"/>
      <c r="O71" s="5"/>
      <c r="P71" s="5">
        <v>41.23</v>
      </c>
      <c r="Q71" s="5" t="s">
        <v>282</v>
      </c>
      <c r="R71" s="5" t="s">
        <v>253</v>
      </c>
      <c r="S71" s="5"/>
      <c r="T71" s="5">
        <v>48.48</v>
      </c>
      <c r="U71" s="5" t="s">
        <v>43</v>
      </c>
      <c r="V71" s="5" t="s">
        <v>253</v>
      </c>
      <c r="W71" s="5"/>
      <c r="X71" s="5" t="s">
        <v>253</v>
      </c>
      <c r="Y71" s="5"/>
      <c r="Z71" s="5" t="s">
        <v>253</v>
      </c>
      <c r="AA71" s="5"/>
      <c r="AB71" s="5" t="s">
        <v>253</v>
      </c>
      <c r="AC71" s="6"/>
      <c r="AD71" s="5"/>
      <c r="AE71" s="6"/>
      <c r="AF71" s="5"/>
      <c r="AG71" s="6"/>
      <c r="AH71" s="5"/>
      <c r="AI71" s="6"/>
      <c r="AJ71" s="5"/>
      <c r="AK71" s="6"/>
      <c r="AL71" s="87"/>
      <c r="AM71" s="88"/>
      <c r="AN71" s="88"/>
      <c r="AO71" s="88"/>
      <c r="AP71" s="88"/>
      <c r="AQ71" s="88"/>
      <c r="AR71" s="88"/>
      <c r="AS71" s="88"/>
      <c r="AT71" s="88"/>
      <c r="AU71" s="88"/>
      <c r="AV71" s="88"/>
    </row>
    <row r="72" spans="1:48">
      <c r="A72" s="2">
        <v>70</v>
      </c>
      <c r="B72" s="61" t="s">
        <v>184</v>
      </c>
      <c r="C72" s="61" t="s">
        <v>36</v>
      </c>
      <c r="D72" s="79" t="s">
        <v>56</v>
      </c>
      <c r="E72" s="9">
        <v>2</v>
      </c>
      <c r="F72" s="45">
        <f t="shared" si="2"/>
        <v>89.69</v>
      </c>
      <c r="G72" s="47">
        <f t="shared" si="3"/>
        <v>44.844999999999999</v>
      </c>
      <c r="H72" s="5"/>
      <c r="I72" s="5"/>
      <c r="J72" s="5">
        <v>42.61</v>
      </c>
      <c r="K72" s="5" t="s">
        <v>55</v>
      </c>
      <c r="L72" s="5"/>
      <c r="M72" s="5"/>
      <c r="N72" s="70" t="s">
        <v>253</v>
      </c>
      <c r="O72" s="70"/>
      <c r="P72" s="5"/>
      <c r="Q72" s="5"/>
      <c r="R72" s="5" t="s">
        <v>253</v>
      </c>
      <c r="S72" s="5"/>
      <c r="T72" s="5" t="s">
        <v>253</v>
      </c>
      <c r="U72" s="5"/>
      <c r="V72" s="5">
        <v>47.08</v>
      </c>
      <c r="W72" s="5" t="s">
        <v>55</v>
      </c>
      <c r="X72" s="5" t="s">
        <v>253</v>
      </c>
      <c r="Y72" s="5"/>
      <c r="Z72" s="5" t="s">
        <v>253</v>
      </c>
      <c r="AA72" s="5"/>
      <c r="AB72" s="5" t="s">
        <v>253</v>
      </c>
      <c r="AC72" s="6"/>
      <c r="AD72" s="5"/>
      <c r="AE72" s="6"/>
      <c r="AF72" s="5"/>
      <c r="AG72" s="6"/>
      <c r="AH72" s="5"/>
      <c r="AI72" s="6"/>
      <c r="AJ72" s="5"/>
      <c r="AK72" s="6"/>
      <c r="AL72" s="87"/>
      <c r="AM72" s="88"/>
      <c r="AN72" s="88"/>
      <c r="AO72" s="88"/>
      <c r="AP72" s="88"/>
      <c r="AQ72" s="88"/>
      <c r="AR72" s="88"/>
      <c r="AS72" s="88"/>
      <c r="AT72" s="88"/>
      <c r="AU72" s="88"/>
      <c r="AV72" s="88"/>
    </row>
    <row r="73" spans="1:48">
      <c r="A73" s="2">
        <v>71</v>
      </c>
      <c r="B73" s="49" t="s">
        <v>100</v>
      </c>
      <c r="C73" s="49" t="s">
        <v>293</v>
      </c>
      <c r="D73" s="24" t="s">
        <v>290</v>
      </c>
      <c r="E73" s="24">
        <v>2</v>
      </c>
      <c r="F73" s="45">
        <f t="shared" si="2"/>
        <v>82.32</v>
      </c>
      <c r="G73" s="47">
        <f t="shared" si="3"/>
        <v>41.16</v>
      </c>
      <c r="H73" s="24"/>
      <c r="I73" s="24"/>
      <c r="J73" s="24"/>
      <c r="K73" s="24"/>
      <c r="L73" s="24"/>
      <c r="M73" s="26"/>
      <c r="N73" s="13"/>
      <c r="O73" s="24"/>
      <c r="P73" s="86"/>
      <c r="Q73" s="24"/>
      <c r="R73" s="24"/>
      <c r="S73" s="24"/>
      <c r="T73" s="13">
        <v>46.69</v>
      </c>
      <c r="U73" s="24" t="s">
        <v>59</v>
      </c>
      <c r="V73" s="24" t="s">
        <v>253</v>
      </c>
      <c r="W73" s="24"/>
      <c r="X73" s="13">
        <v>35.630000000000003</v>
      </c>
      <c r="Y73" s="24" t="s">
        <v>59</v>
      </c>
      <c r="Z73" s="24" t="s">
        <v>253</v>
      </c>
      <c r="AA73" s="24"/>
      <c r="AB73" s="24" t="s">
        <v>253</v>
      </c>
      <c r="AC73" s="24"/>
      <c r="AD73" s="24"/>
      <c r="AE73" s="24"/>
      <c r="AF73" s="24"/>
      <c r="AG73" s="24"/>
      <c r="AH73" s="24"/>
      <c r="AI73" s="24"/>
      <c r="AJ73" s="24"/>
      <c r="AK73" s="24"/>
      <c r="AL73" s="88"/>
      <c r="AM73" s="88"/>
      <c r="AN73" s="17"/>
      <c r="AO73" s="17"/>
      <c r="AP73" s="17"/>
      <c r="AQ73" s="17"/>
      <c r="AR73" s="17"/>
      <c r="AS73" s="17"/>
      <c r="AT73" s="17"/>
      <c r="AU73" s="17"/>
      <c r="AV73" s="17"/>
    </row>
    <row r="74" spans="1:48">
      <c r="A74" s="2">
        <v>72</v>
      </c>
      <c r="B74" s="8" t="s">
        <v>302</v>
      </c>
      <c r="C74" s="8" t="s">
        <v>150</v>
      </c>
      <c r="D74" s="8" t="s">
        <v>301</v>
      </c>
      <c r="E74" s="24">
        <v>1</v>
      </c>
      <c r="F74" s="45">
        <f t="shared" si="2"/>
        <v>65</v>
      </c>
      <c r="G74" s="47">
        <f t="shared" si="3"/>
        <v>65</v>
      </c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11">
        <v>65</v>
      </c>
      <c r="W74" s="8" t="s">
        <v>33</v>
      </c>
      <c r="X74" s="8" t="s">
        <v>253</v>
      </c>
      <c r="Y74" s="8"/>
      <c r="Z74" s="8" t="s">
        <v>253</v>
      </c>
      <c r="AA74" s="8"/>
      <c r="AB74" s="24" t="s">
        <v>253</v>
      </c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17"/>
    </row>
    <row r="75" spans="1:48">
      <c r="A75" s="2">
        <v>73</v>
      </c>
      <c r="B75" s="61" t="s">
        <v>209</v>
      </c>
      <c r="C75" s="61" t="s">
        <v>111</v>
      </c>
      <c r="D75" s="79" t="s">
        <v>210</v>
      </c>
      <c r="E75" s="24">
        <v>1</v>
      </c>
      <c r="F75" s="45">
        <f t="shared" si="2"/>
        <v>64.02</v>
      </c>
      <c r="G75" s="47">
        <f t="shared" si="3"/>
        <v>64.02</v>
      </c>
      <c r="H75" s="24"/>
      <c r="I75" s="24"/>
      <c r="J75" s="24"/>
      <c r="K75" s="24"/>
      <c r="L75" s="24"/>
      <c r="M75" s="24"/>
      <c r="N75" s="13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13">
        <v>64.02</v>
      </c>
      <c r="AA75" s="24" t="s">
        <v>211</v>
      </c>
      <c r="AB75" s="13" t="s">
        <v>253</v>
      </c>
      <c r="AC75" s="24"/>
      <c r="AD75" s="24"/>
      <c r="AE75" s="24"/>
      <c r="AF75" s="13"/>
      <c r="AG75" s="24"/>
      <c r="AH75" s="13"/>
      <c r="AI75" s="24"/>
      <c r="AJ75" s="13"/>
      <c r="AK75" s="24"/>
      <c r="AL75" s="24"/>
    </row>
    <row r="76" spans="1:48">
      <c r="A76" s="2">
        <v>74</v>
      </c>
      <c r="B76" s="61" t="s">
        <v>209</v>
      </c>
      <c r="C76" s="61" t="s">
        <v>212</v>
      </c>
      <c r="D76" s="79" t="s">
        <v>211</v>
      </c>
      <c r="E76" s="9">
        <v>1</v>
      </c>
      <c r="F76" s="45">
        <f t="shared" si="2"/>
        <v>64.02</v>
      </c>
      <c r="G76" s="47">
        <f t="shared" si="3"/>
        <v>64.02</v>
      </c>
      <c r="H76" s="24"/>
      <c r="I76" s="24"/>
      <c r="J76" s="24"/>
      <c r="K76" s="24"/>
      <c r="L76" s="24"/>
      <c r="M76" s="26"/>
      <c r="N76" s="13"/>
      <c r="O76" s="24"/>
      <c r="P76" s="86"/>
      <c r="Q76" s="24"/>
      <c r="R76" s="24"/>
      <c r="S76" s="24"/>
      <c r="T76" s="24"/>
      <c r="U76" s="24"/>
      <c r="V76" s="24"/>
      <c r="W76" s="24"/>
      <c r="X76" s="24"/>
      <c r="Y76" s="24"/>
      <c r="Z76" s="13">
        <v>64.02</v>
      </c>
      <c r="AA76" s="24" t="s">
        <v>210</v>
      </c>
      <c r="AB76" s="13" t="s">
        <v>253</v>
      </c>
      <c r="AC76" s="24"/>
      <c r="AD76" s="24"/>
      <c r="AE76" s="24"/>
      <c r="AF76" s="13"/>
      <c r="AG76" s="24"/>
      <c r="AH76" s="13"/>
      <c r="AI76" s="24"/>
      <c r="AJ76" s="13"/>
      <c r="AK76" s="24"/>
      <c r="AL76" s="88"/>
      <c r="AN76" s="17"/>
      <c r="AO76" s="17"/>
      <c r="AP76" s="17"/>
      <c r="AQ76" s="17"/>
      <c r="AR76" s="1"/>
      <c r="AS76" s="1"/>
      <c r="AT76" s="1"/>
      <c r="AU76" s="1"/>
      <c r="AV76" s="1"/>
    </row>
    <row r="77" spans="1:48" s="8" customFormat="1">
      <c r="A77" s="2">
        <v>75</v>
      </c>
      <c r="B77" s="8" t="s">
        <v>311</v>
      </c>
      <c r="C77" s="8" t="s">
        <v>168</v>
      </c>
      <c r="D77" s="8" t="s">
        <v>312</v>
      </c>
      <c r="E77" s="24">
        <v>1</v>
      </c>
      <c r="F77" s="45">
        <f t="shared" si="2"/>
        <v>62.5</v>
      </c>
      <c r="G77" s="47">
        <f t="shared" si="3"/>
        <v>62.5</v>
      </c>
      <c r="N77" s="128"/>
      <c r="O77" s="128"/>
      <c r="Z77" s="11">
        <v>62.5</v>
      </c>
      <c r="AA77" s="8" t="s">
        <v>296</v>
      </c>
      <c r="AB77" s="24" t="s">
        <v>253</v>
      </c>
      <c r="AL77" s="15"/>
      <c r="AN77" s="24"/>
      <c r="AO77" s="24"/>
      <c r="AP77" s="24"/>
      <c r="AQ77" s="24"/>
      <c r="AR77" s="24"/>
      <c r="AS77" s="24"/>
      <c r="AT77" s="24"/>
      <c r="AU77" s="24"/>
      <c r="AV77" s="24"/>
    </row>
    <row r="78" spans="1:48" s="8" customFormat="1">
      <c r="A78" s="2">
        <v>76</v>
      </c>
      <c r="B78" s="8" t="s">
        <v>233</v>
      </c>
      <c r="C78" s="8" t="s">
        <v>132</v>
      </c>
      <c r="D78" s="8" t="s">
        <v>234</v>
      </c>
      <c r="E78" s="24">
        <v>1</v>
      </c>
      <c r="F78" s="45">
        <f t="shared" si="2"/>
        <v>59.28</v>
      </c>
      <c r="G78" s="47">
        <f t="shared" si="3"/>
        <v>59.28</v>
      </c>
      <c r="AD78" s="8">
        <v>59.28</v>
      </c>
      <c r="AE78" s="8" t="s">
        <v>329</v>
      </c>
      <c r="AL78" s="15"/>
      <c r="AN78" s="24"/>
      <c r="AO78" s="24"/>
      <c r="AP78" s="24"/>
      <c r="AQ78" s="24"/>
      <c r="AR78" s="24"/>
      <c r="AS78" s="24"/>
      <c r="AT78" s="24"/>
      <c r="AU78" s="24"/>
      <c r="AV78" s="24"/>
    </row>
    <row r="79" spans="1:48" s="8" customFormat="1">
      <c r="A79" s="2">
        <v>77</v>
      </c>
      <c r="B79" s="8" t="s">
        <v>326</v>
      </c>
      <c r="C79" s="8" t="s">
        <v>236</v>
      </c>
      <c r="D79" s="8" t="s">
        <v>329</v>
      </c>
      <c r="E79" s="24">
        <v>1</v>
      </c>
      <c r="F79" s="45">
        <f t="shared" si="2"/>
        <v>59.28</v>
      </c>
      <c r="G79" s="47">
        <f t="shared" si="3"/>
        <v>59.28</v>
      </c>
      <c r="AD79" s="8">
        <v>59.28</v>
      </c>
      <c r="AE79" s="8" t="s">
        <v>234</v>
      </c>
      <c r="AL79" s="15"/>
      <c r="AN79" s="24"/>
      <c r="AO79" s="24"/>
      <c r="AP79" s="24"/>
      <c r="AQ79" s="24"/>
      <c r="AR79" s="24"/>
      <c r="AS79" s="24"/>
      <c r="AT79" s="24"/>
      <c r="AU79" s="24"/>
      <c r="AV79" s="24"/>
    </row>
    <row r="80" spans="1:48" s="8" customFormat="1">
      <c r="A80" s="2">
        <v>78</v>
      </c>
      <c r="B80" s="61" t="s">
        <v>35</v>
      </c>
      <c r="C80" s="61" t="s">
        <v>36</v>
      </c>
      <c r="D80" s="79" t="s">
        <v>15</v>
      </c>
      <c r="E80" s="9">
        <v>1</v>
      </c>
      <c r="F80" s="45">
        <f t="shared" si="2"/>
        <v>58.52</v>
      </c>
      <c r="G80" s="47">
        <f t="shared" si="3"/>
        <v>58.52</v>
      </c>
      <c r="H80" s="5"/>
      <c r="I80" s="5"/>
      <c r="J80" s="5">
        <v>58.52</v>
      </c>
      <c r="K80" s="5" t="s">
        <v>12</v>
      </c>
      <c r="L80" s="5"/>
      <c r="M80" s="5"/>
      <c r="N80" s="5" t="s">
        <v>253</v>
      </c>
      <c r="O80" s="5"/>
      <c r="P80" s="5"/>
      <c r="Q80" s="5"/>
      <c r="R80" s="5" t="s">
        <v>253</v>
      </c>
      <c r="S80" s="5"/>
      <c r="T80" s="5" t="s">
        <v>253</v>
      </c>
      <c r="U80" s="5"/>
      <c r="V80" s="5" t="s">
        <v>253</v>
      </c>
      <c r="W80" s="5"/>
      <c r="X80" s="5" t="s">
        <v>253</v>
      </c>
      <c r="Y80" s="5"/>
      <c r="Z80" s="5" t="s">
        <v>253</v>
      </c>
      <c r="AA80" s="5"/>
      <c r="AB80" s="5" t="s">
        <v>253</v>
      </c>
      <c r="AC80" s="6"/>
      <c r="AD80" s="5"/>
      <c r="AE80" s="6"/>
      <c r="AF80" s="5"/>
      <c r="AG80" s="6"/>
      <c r="AH80" s="5"/>
      <c r="AI80" s="6"/>
      <c r="AJ80" s="5"/>
      <c r="AK80" s="6"/>
      <c r="AL80" s="85"/>
      <c r="AM80" s="24"/>
      <c r="AN80" s="24"/>
      <c r="AO80" s="24"/>
      <c r="AP80" s="24"/>
      <c r="AQ80" s="24"/>
      <c r="AR80" s="24"/>
      <c r="AS80" s="24"/>
      <c r="AT80" s="24"/>
      <c r="AU80" s="24"/>
      <c r="AV80" s="24"/>
    </row>
    <row r="81" spans="1:48" s="8" customFormat="1">
      <c r="A81" s="2">
        <v>79</v>
      </c>
      <c r="B81" s="61" t="s">
        <v>273</v>
      </c>
      <c r="C81" s="61" t="s">
        <v>36</v>
      </c>
      <c r="D81" s="79" t="s">
        <v>274</v>
      </c>
      <c r="E81" s="24">
        <v>1</v>
      </c>
      <c r="F81" s="45">
        <f t="shared" si="2"/>
        <v>57.95</v>
      </c>
      <c r="G81" s="47">
        <f t="shared" si="3"/>
        <v>57.95</v>
      </c>
      <c r="H81" s="12"/>
      <c r="I81" s="12"/>
      <c r="J81" s="5"/>
      <c r="K81" s="5"/>
      <c r="L81" s="5"/>
      <c r="M81" s="5"/>
      <c r="N81" s="5">
        <v>57.95</v>
      </c>
      <c r="O81" s="5" t="s">
        <v>275</v>
      </c>
      <c r="P81" s="5"/>
      <c r="Q81" s="5"/>
      <c r="R81" s="5" t="s">
        <v>253</v>
      </c>
      <c r="S81" s="5"/>
      <c r="T81" s="5" t="s">
        <v>253</v>
      </c>
      <c r="U81" s="5"/>
      <c r="V81" s="5" t="s">
        <v>253</v>
      </c>
      <c r="W81" s="5"/>
      <c r="X81" s="5" t="s">
        <v>253</v>
      </c>
      <c r="Y81" s="5"/>
      <c r="Z81" s="5" t="s">
        <v>253</v>
      </c>
      <c r="AA81" s="5"/>
      <c r="AB81" s="24" t="s">
        <v>253</v>
      </c>
      <c r="AC81" s="6"/>
      <c r="AD81" s="5"/>
      <c r="AE81" s="6"/>
      <c r="AF81" s="5"/>
      <c r="AG81" s="6"/>
      <c r="AH81" s="5"/>
      <c r="AI81" s="6"/>
      <c r="AJ81" s="5"/>
      <c r="AK81" s="6"/>
      <c r="AL81" s="85"/>
      <c r="AM81" s="24"/>
    </row>
    <row r="82" spans="1:48" s="8" customFormat="1">
      <c r="A82" s="2">
        <v>80</v>
      </c>
      <c r="B82" s="61" t="s">
        <v>273</v>
      </c>
      <c r="C82" s="61" t="s">
        <v>276</v>
      </c>
      <c r="D82" s="79" t="s">
        <v>275</v>
      </c>
      <c r="E82" s="24">
        <v>1</v>
      </c>
      <c r="F82" s="45">
        <f t="shared" si="2"/>
        <v>57.95</v>
      </c>
      <c r="G82" s="47">
        <f t="shared" si="3"/>
        <v>57.95</v>
      </c>
      <c r="H82" s="12"/>
      <c r="I82" s="12"/>
      <c r="J82" s="5"/>
      <c r="K82" s="5"/>
      <c r="L82" s="5"/>
      <c r="M82" s="5"/>
      <c r="N82" s="5">
        <v>57.95</v>
      </c>
      <c r="O82" s="5" t="s">
        <v>274</v>
      </c>
      <c r="P82" s="5"/>
      <c r="Q82" s="5"/>
      <c r="R82" s="5" t="s">
        <v>253</v>
      </c>
      <c r="S82" s="5"/>
      <c r="T82" s="5" t="s">
        <v>253</v>
      </c>
      <c r="U82" s="5"/>
      <c r="V82" s="5" t="s">
        <v>253</v>
      </c>
      <c r="W82" s="5"/>
      <c r="X82" s="5" t="s">
        <v>253</v>
      </c>
      <c r="Y82" s="5"/>
      <c r="Z82" s="5" t="s">
        <v>253</v>
      </c>
      <c r="AA82" s="5"/>
      <c r="AB82" s="13" t="s">
        <v>253</v>
      </c>
      <c r="AC82" s="6"/>
      <c r="AD82" s="5"/>
      <c r="AE82" s="6"/>
      <c r="AF82" s="12"/>
      <c r="AG82" s="24"/>
      <c r="AH82" s="5"/>
      <c r="AI82" s="6"/>
      <c r="AJ82" s="5"/>
      <c r="AK82" s="6"/>
      <c r="AL82" s="85"/>
      <c r="AM82" s="24"/>
      <c r="AN82" s="24"/>
      <c r="AO82" s="24"/>
      <c r="AP82" s="24"/>
      <c r="AQ82" s="24"/>
      <c r="AR82" s="24"/>
      <c r="AS82" s="24"/>
      <c r="AT82" s="24"/>
      <c r="AU82" s="24"/>
      <c r="AV82" s="24"/>
    </row>
    <row r="83" spans="1:48">
      <c r="A83" s="2">
        <v>81</v>
      </c>
      <c r="B83" s="8" t="s">
        <v>315</v>
      </c>
      <c r="C83" s="8" t="s">
        <v>106</v>
      </c>
      <c r="D83" s="8" t="s">
        <v>319</v>
      </c>
      <c r="E83" s="24">
        <v>1</v>
      </c>
      <c r="F83" s="45">
        <f t="shared" si="2"/>
        <v>54.92</v>
      </c>
      <c r="G83" s="47">
        <f t="shared" si="3"/>
        <v>54.92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11">
        <v>54.92</v>
      </c>
      <c r="AA83" s="8" t="s">
        <v>30</v>
      </c>
      <c r="AB83" s="24" t="s">
        <v>253</v>
      </c>
      <c r="AC83" s="8"/>
      <c r="AD83" s="8" t="s">
        <v>253</v>
      </c>
      <c r="AE83" s="8"/>
      <c r="AF83" s="8"/>
      <c r="AG83" s="27"/>
      <c r="AH83" s="8"/>
      <c r="AI83" s="8"/>
      <c r="AJ83" s="8"/>
      <c r="AK83" s="8"/>
      <c r="AL83" s="8"/>
      <c r="AM83" s="17"/>
      <c r="AN83" s="88"/>
      <c r="AO83" s="88"/>
      <c r="AP83" s="88"/>
      <c r="AQ83" s="88"/>
      <c r="AR83" s="88"/>
      <c r="AS83" s="88"/>
      <c r="AT83" s="88"/>
      <c r="AU83" s="88"/>
      <c r="AV83" s="88"/>
    </row>
    <row r="84" spans="1:48">
      <c r="A84" s="2">
        <v>82</v>
      </c>
      <c r="B84" s="61" t="s">
        <v>160</v>
      </c>
      <c r="C84" s="61" t="s">
        <v>161</v>
      </c>
      <c r="D84" s="79" t="s">
        <v>14</v>
      </c>
      <c r="E84" s="9">
        <v>1</v>
      </c>
      <c r="F84" s="45">
        <f t="shared" si="2"/>
        <v>54.77</v>
      </c>
      <c r="G84" s="47">
        <f t="shared" si="3"/>
        <v>54.77</v>
      </c>
      <c r="H84" s="5"/>
      <c r="I84" s="5"/>
      <c r="J84" s="25"/>
      <c r="K84" s="25"/>
      <c r="L84" s="5"/>
      <c r="M84" s="5"/>
      <c r="N84" s="5">
        <v>54.77</v>
      </c>
      <c r="O84" s="5" t="s">
        <v>264</v>
      </c>
      <c r="P84" s="5"/>
      <c r="Q84" s="5"/>
      <c r="R84" s="5" t="s">
        <v>253</v>
      </c>
      <c r="S84" s="5"/>
      <c r="T84" s="5" t="s">
        <v>253</v>
      </c>
      <c r="U84" s="5"/>
      <c r="V84" s="5" t="s">
        <v>253</v>
      </c>
      <c r="W84" s="5"/>
      <c r="X84" s="5" t="s">
        <v>253</v>
      </c>
      <c r="Y84" s="5"/>
      <c r="Z84" s="5" t="s">
        <v>253</v>
      </c>
      <c r="AA84" s="5"/>
      <c r="AB84" s="5" t="s">
        <v>253</v>
      </c>
      <c r="AC84" s="6"/>
      <c r="AD84" s="5"/>
      <c r="AE84" s="6"/>
      <c r="AF84" s="5"/>
      <c r="AG84" s="21"/>
      <c r="AH84" s="5"/>
      <c r="AI84" s="6"/>
      <c r="AJ84" s="5"/>
      <c r="AK84" s="6"/>
      <c r="AL84" s="2"/>
      <c r="AM84" s="88"/>
      <c r="AN84" s="17"/>
      <c r="AO84" s="17"/>
      <c r="AP84" s="17"/>
      <c r="AQ84" s="17"/>
      <c r="AR84" s="1"/>
      <c r="AS84" s="1"/>
      <c r="AT84" s="1"/>
      <c r="AU84" s="1"/>
      <c r="AV84" s="1"/>
    </row>
    <row r="85" spans="1:48">
      <c r="A85" s="2">
        <v>83</v>
      </c>
      <c r="B85" s="61" t="s">
        <v>270</v>
      </c>
      <c r="C85" s="61" t="s">
        <v>271</v>
      </c>
      <c r="D85" s="79" t="s">
        <v>272</v>
      </c>
      <c r="E85" s="9">
        <v>1</v>
      </c>
      <c r="F85" s="45">
        <f t="shared" si="2"/>
        <v>54.77</v>
      </c>
      <c r="G85" s="47">
        <f t="shared" si="3"/>
        <v>54.77</v>
      </c>
      <c r="H85" s="5"/>
      <c r="I85" s="5"/>
      <c r="J85" s="25"/>
      <c r="K85" s="25"/>
      <c r="L85" s="5"/>
      <c r="M85" s="5"/>
      <c r="N85" s="5">
        <v>54.77</v>
      </c>
      <c r="O85" s="16" t="s">
        <v>14</v>
      </c>
      <c r="P85" s="5"/>
      <c r="Q85" s="5"/>
      <c r="R85" s="5" t="s">
        <v>253</v>
      </c>
      <c r="S85" s="5"/>
      <c r="T85" s="5" t="s">
        <v>253</v>
      </c>
      <c r="U85" s="5"/>
      <c r="V85" s="5" t="s">
        <v>253</v>
      </c>
      <c r="W85" s="5"/>
      <c r="X85" s="5" t="s">
        <v>253</v>
      </c>
      <c r="Y85" s="5"/>
      <c r="Z85" s="5" t="s">
        <v>253</v>
      </c>
      <c r="AA85" s="5"/>
      <c r="AB85" s="24" t="s">
        <v>253</v>
      </c>
      <c r="AC85" s="6"/>
      <c r="AD85" s="5"/>
      <c r="AE85" s="6"/>
      <c r="AF85" s="5"/>
      <c r="AG85" s="21"/>
      <c r="AH85" s="5"/>
      <c r="AI85" s="6"/>
      <c r="AJ85" s="5"/>
      <c r="AK85" s="6"/>
      <c r="AL85" s="2"/>
      <c r="AM85" s="88"/>
      <c r="AN85" s="17"/>
      <c r="AO85" s="17"/>
      <c r="AP85" s="17"/>
      <c r="AQ85" s="17"/>
      <c r="AR85" s="1"/>
      <c r="AS85" s="1"/>
      <c r="AT85" s="1"/>
      <c r="AU85" s="1"/>
      <c r="AV85" s="1"/>
    </row>
    <row r="86" spans="1:48">
      <c r="A86" s="2">
        <v>84</v>
      </c>
      <c r="B86" s="8" t="s">
        <v>316</v>
      </c>
      <c r="C86" s="8" t="s">
        <v>314</v>
      </c>
      <c r="D86" s="8" t="s">
        <v>320</v>
      </c>
      <c r="E86" s="24">
        <v>1</v>
      </c>
      <c r="F86" s="45">
        <f t="shared" si="2"/>
        <v>53.41</v>
      </c>
      <c r="G86" s="47">
        <f t="shared" si="3"/>
        <v>53.41</v>
      </c>
      <c r="H86" s="8"/>
      <c r="I86" s="8"/>
      <c r="J86" s="8"/>
      <c r="K86" s="8"/>
      <c r="L86" s="8"/>
      <c r="M86" s="8"/>
      <c r="N86" s="8"/>
      <c r="O86" s="17"/>
      <c r="P86" s="8"/>
      <c r="Q86" s="8"/>
      <c r="R86" s="8"/>
      <c r="S86" s="8"/>
      <c r="T86" s="8"/>
      <c r="U86" s="8"/>
      <c r="V86" s="8"/>
      <c r="W86" s="8"/>
      <c r="X86" s="8"/>
      <c r="Y86" s="8"/>
      <c r="Z86" s="11">
        <v>53.41</v>
      </c>
      <c r="AA86" s="8" t="s">
        <v>321</v>
      </c>
      <c r="AB86" s="13" t="s">
        <v>253</v>
      </c>
      <c r="AC86" s="8"/>
      <c r="AD86" s="8"/>
      <c r="AE86" s="8"/>
      <c r="AF86" s="8"/>
      <c r="AG86" s="27"/>
      <c r="AH86" s="8"/>
      <c r="AI86" s="8"/>
      <c r="AJ86" s="8"/>
      <c r="AK86" s="8"/>
      <c r="AL86" s="8"/>
      <c r="AM86" s="17"/>
      <c r="AN86" s="88"/>
      <c r="AO86" s="88"/>
      <c r="AP86" s="88"/>
      <c r="AQ86" s="88"/>
      <c r="AR86" s="88"/>
      <c r="AS86" s="88"/>
      <c r="AT86" s="88"/>
      <c r="AU86" s="88"/>
      <c r="AV86" s="88"/>
    </row>
    <row r="87" spans="1:48">
      <c r="A87" s="2">
        <v>85</v>
      </c>
      <c r="B87" s="8" t="s">
        <v>205</v>
      </c>
      <c r="C87" s="8" t="s">
        <v>313</v>
      </c>
      <c r="D87" s="8" t="s">
        <v>321</v>
      </c>
      <c r="E87" s="24">
        <v>1</v>
      </c>
      <c r="F87" s="45">
        <f t="shared" si="2"/>
        <v>53.41</v>
      </c>
      <c r="G87" s="47">
        <f t="shared" si="3"/>
        <v>53.41</v>
      </c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11">
        <v>53.41</v>
      </c>
      <c r="AA87" s="8" t="s">
        <v>320</v>
      </c>
      <c r="AB87" s="13" t="s">
        <v>253</v>
      </c>
      <c r="AC87" s="8"/>
      <c r="AD87" s="8"/>
      <c r="AE87" s="8"/>
      <c r="AF87" s="8"/>
      <c r="AG87" s="27"/>
      <c r="AH87" s="8"/>
      <c r="AI87" s="8"/>
      <c r="AJ87" s="8"/>
      <c r="AK87" s="8"/>
      <c r="AL87" s="8"/>
      <c r="AM87" s="17"/>
      <c r="AN87" s="88"/>
      <c r="AO87" s="88"/>
      <c r="AP87" s="88"/>
      <c r="AQ87" s="88"/>
      <c r="AR87" s="88"/>
      <c r="AS87" s="88"/>
      <c r="AT87" s="88"/>
      <c r="AU87" s="88"/>
      <c r="AV87" s="88"/>
    </row>
    <row r="88" spans="1:48">
      <c r="A88" s="2">
        <v>86</v>
      </c>
      <c r="B88" s="61" t="s">
        <v>195</v>
      </c>
      <c r="C88" s="61" t="s">
        <v>196</v>
      </c>
      <c r="D88" s="79" t="s">
        <v>197</v>
      </c>
      <c r="E88" s="9">
        <v>1</v>
      </c>
      <c r="F88" s="45">
        <f t="shared" si="2"/>
        <v>52.08</v>
      </c>
      <c r="G88" s="47">
        <f t="shared" si="3"/>
        <v>52.08</v>
      </c>
      <c r="H88" s="5"/>
      <c r="I88" s="5"/>
      <c r="J88" s="5"/>
      <c r="K88" s="5"/>
      <c r="L88" s="5"/>
      <c r="M88" s="5"/>
      <c r="N88" s="5">
        <v>52.08</v>
      </c>
      <c r="O88" s="5" t="s">
        <v>198</v>
      </c>
      <c r="P88" s="5"/>
      <c r="Q88" s="5"/>
      <c r="R88" s="5" t="s">
        <v>253</v>
      </c>
      <c r="S88" s="5"/>
      <c r="T88" s="5" t="s">
        <v>253</v>
      </c>
      <c r="U88" s="5"/>
      <c r="V88" s="5" t="s">
        <v>253</v>
      </c>
      <c r="W88" s="5"/>
      <c r="X88" s="5" t="s">
        <v>253</v>
      </c>
      <c r="Y88" s="5"/>
      <c r="Z88" s="5" t="s">
        <v>253</v>
      </c>
      <c r="AA88" s="5"/>
      <c r="AB88" s="24" t="s">
        <v>253</v>
      </c>
      <c r="AC88" s="6"/>
      <c r="AD88" s="5"/>
      <c r="AE88" s="6"/>
      <c r="AF88" s="5"/>
      <c r="AG88" s="21"/>
      <c r="AH88" s="5"/>
      <c r="AI88" s="6"/>
      <c r="AJ88" s="5"/>
      <c r="AK88" s="6"/>
      <c r="AL88" s="2"/>
      <c r="AM88" s="88"/>
      <c r="AN88" s="17"/>
      <c r="AO88" s="17"/>
      <c r="AP88" s="17"/>
      <c r="AQ88" s="17"/>
      <c r="AR88" s="1"/>
      <c r="AS88" s="1"/>
      <c r="AT88" s="1"/>
      <c r="AU88" s="1"/>
      <c r="AV88" s="1"/>
    </row>
    <row r="89" spans="1:48">
      <c r="A89" s="2">
        <v>87</v>
      </c>
      <c r="B89" s="61" t="s">
        <v>200</v>
      </c>
      <c r="C89" s="61" t="s">
        <v>201</v>
      </c>
      <c r="D89" s="79" t="s">
        <v>198</v>
      </c>
      <c r="E89" s="9">
        <v>1</v>
      </c>
      <c r="F89" s="45">
        <f t="shared" si="2"/>
        <v>52.08</v>
      </c>
      <c r="G89" s="47">
        <f t="shared" si="3"/>
        <v>52.08</v>
      </c>
      <c r="H89" s="5"/>
      <c r="I89" s="5"/>
      <c r="J89" s="5"/>
      <c r="K89" s="5"/>
      <c r="L89" s="5"/>
      <c r="M89" s="5"/>
      <c r="N89" s="5">
        <v>52.08</v>
      </c>
      <c r="O89" s="5" t="s">
        <v>197</v>
      </c>
      <c r="P89" s="5"/>
      <c r="Q89" s="5"/>
      <c r="R89" s="5" t="s">
        <v>253</v>
      </c>
      <c r="S89" s="5"/>
      <c r="T89" s="5" t="s">
        <v>253</v>
      </c>
      <c r="U89" s="5"/>
      <c r="V89" s="5" t="s">
        <v>253</v>
      </c>
      <c r="W89" s="5"/>
      <c r="X89" s="5" t="s">
        <v>253</v>
      </c>
      <c r="Y89" s="5"/>
      <c r="Z89" s="5" t="s">
        <v>253</v>
      </c>
      <c r="AA89" s="5"/>
      <c r="AB89" s="5" t="s">
        <v>253</v>
      </c>
      <c r="AC89" s="6"/>
      <c r="AD89" s="5"/>
      <c r="AE89" s="6"/>
      <c r="AF89" s="5"/>
      <c r="AG89" s="21"/>
      <c r="AH89" s="5"/>
      <c r="AI89" s="6"/>
      <c r="AJ89" s="5"/>
      <c r="AK89" s="6"/>
      <c r="AL89" s="2"/>
      <c r="AM89" s="88"/>
      <c r="AN89" s="88"/>
      <c r="AO89" s="88"/>
      <c r="AP89" s="88"/>
      <c r="AQ89" s="88"/>
      <c r="AR89" s="88"/>
      <c r="AS89" s="88"/>
      <c r="AT89" s="88"/>
      <c r="AU89" s="88"/>
      <c r="AV89" s="88"/>
    </row>
    <row r="90" spans="1:48">
      <c r="A90" s="2">
        <v>88</v>
      </c>
      <c r="B90" s="8" t="s">
        <v>317</v>
      </c>
      <c r="C90" s="8" t="s">
        <v>318</v>
      </c>
      <c r="D90" s="8" t="s">
        <v>322</v>
      </c>
      <c r="E90" s="24">
        <v>1</v>
      </c>
      <c r="F90" s="45">
        <f t="shared" si="2"/>
        <v>52.08</v>
      </c>
      <c r="G90" s="47">
        <f t="shared" si="3"/>
        <v>52.08</v>
      </c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11">
        <v>52.08</v>
      </c>
      <c r="AA90" s="8" t="s">
        <v>297</v>
      </c>
      <c r="AB90" s="24" t="s">
        <v>253</v>
      </c>
      <c r="AC90" s="8"/>
      <c r="AD90" s="8"/>
      <c r="AE90" s="8"/>
      <c r="AF90" s="8"/>
      <c r="AG90" s="27"/>
      <c r="AH90" s="8"/>
      <c r="AI90" s="8"/>
      <c r="AJ90" s="8"/>
      <c r="AK90" s="8"/>
      <c r="AL90" s="8"/>
      <c r="AM90" s="17"/>
      <c r="AN90" s="88"/>
      <c r="AO90" s="88"/>
      <c r="AP90" s="88"/>
      <c r="AQ90" s="88"/>
      <c r="AR90" s="88"/>
      <c r="AS90" s="88"/>
      <c r="AT90" s="88"/>
      <c r="AU90" s="88"/>
      <c r="AV90" s="88"/>
    </row>
    <row r="91" spans="1:48">
      <c r="A91" s="2">
        <v>89</v>
      </c>
      <c r="B91" s="61" t="s">
        <v>265</v>
      </c>
      <c r="C91" s="61" t="s">
        <v>287</v>
      </c>
      <c r="D91" s="79" t="s">
        <v>268</v>
      </c>
      <c r="E91" s="9">
        <v>1</v>
      </c>
      <c r="F91" s="45">
        <f t="shared" si="2"/>
        <v>51.88</v>
      </c>
      <c r="G91" s="47">
        <f t="shared" si="3"/>
        <v>51.88</v>
      </c>
      <c r="H91" s="5"/>
      <c r="I91" s="5"/>
      <c r="J91" s="5"/>
      <c r="K91" s="5"/>
      <c r="L91" s="5"/>
      <c r="M91" s="5"/>
      <c r="N91" s="5">
        <v>51.88</v>
      </c>
      <c r="O91" s="24" t="s">
        <v>269</v>
      </c>
      <c r="P91" s="5"/>
      <c r="Q91" s="5"/>
      <c r="R91" s="5" t="s">
        <v>253</v>
      </c>
      <c r="S91" s="5"/>
      <c r="T91" s="5" t="s">
        <v>253</v>
      </c>
      <c r="U91" s="5"/>
      <c r="V91" s="5" t="s">
        <v>253</v>
      </c>
      <c r="W91" s="5"/>
      <c r="X91" s="5" t="s">
        <v>253</v>
      </c>
      <c r="Y91" s="5"/>
      <c r="Z91" s="5" t="s">
        <v>253</v>
      </c>
      <c r="AA91" s="5"/>
      <c r="AB91" s="13" t="s">
        <v>253</v>
      </c>
      <c r="AC91" s="6"/>
      <c r="AD91" s="5"/>
      <c r="AE91" s="6"/>
      <c r="AF91" s="5"/>
      <c r="AG91" s="21"/>
      <c r="AH91" s="5"/>
      <c r="AI91" s="6"/>
      <c r="AJ91" s="5"/>
      <c r="AK91" s="6"/>
      <c r="AL91" s="2"/>
      <c r="AM91" s="88"/>
      <c r="AN91" s="88"/>
      <c r="AO91" s="88"/>
      <c r="AP91" s="88"/>
      <c r="AQ91" s="88"/>
      <c r="AR91" s="88"/>
      <c r="AS91" s="88"/>
      <c r="AT91" s="88"/>
      <c r="AU91" s="88"/>
      <c r="AV91" s="88"/>
    </row>
    <row r="92" spans="1:48">
      <c r="A92" s="2">
        <v>90</v>
      </c>
      <c r="B92" s="61" t="s">
        <v>267</v>
      </c>
      <c r="C92" s="61" t="s">
        <v>107</v>
      </c>
      <c r="D92" s="79" t="s">
        <v>269</v>
      </c>
      <c r="E92" s="9">
        <v>1</v>
      </c>
      <c r="F92" s="45">
        <f t="shared" si="2"/>
        <v>51.88</v>
      </c>
      <c r="G92" s="47">
        <f t="shared" si="3"/>
        <v>51.88</v>
      </c>
      <c r="H92" s="5"/>
      <c r="I92" s="5"/>
      <c r="J92" s="5"/>
      <c r="K92" s="5"/>
      <c r="L92" s="5"/>
      <c r="M92" s="5"/>
      <c r="N92" s="5">
        <v>51.88</v>
      </c>
      <c r="O92" s="24" t="s">
        <v>268</v>
      </c>
      <c r="P92" s="5"/>
      <c r="Q92" s="5"/>
      <c r="R92" s="5" t="s">
        <v>253</v>
      </c>
      <c r="S92" s="5"/>
      <c r="T92" s="5" t="s">
        <v>253</v>
      </c>
      <c r="U92" s="5"/>
      <c r="V92" s="5" t="s">
        <v>253</v>
      </c>
      <c r="W92" s="5"/>
      <c r="X92" s="5" t="s">
        <v>253</v>
      </c>
      <c r="Y92" s="5"/>
      <c r="Z92" s="5" t="s">
        <v>253</v>
      </c>
      <c r="AA92" s="5"/>
      <c r="AB92" s="13" t="s">
        <v>253</v>
      </c>
      <c r="AC92" s="6"/>
      <c r="AD92" s="5"/>
      <c r="AE92" s="6"/>
      <c r="AF92" s="5"/>
      <c r="AG92" s="21"/>
      <c r="AH92" s="5"/>
      <c r="AI92" s="6"/>
      <c r="AJ92" s="5"/>
      <c r="AK92" s="6"/>
      <c r="AL92" s="2"/>
      <c r="AM92" s="88"/>
      <c r="AN92" s="88"/>
      <c r="AO92" s="88"/>
      <c r="AP92" s="88"/>
      <c r="AQ92" s="88"/>
      <c r="AR92" s="88"/>
      <c r="AS92" s="88"/>
      <c r="AT92" s="88"/>
      <c r="AU92" s="88"/>
      <c r="AV92" s="88"/>
    </row>
    <row r="93" spans="1:48">
      <c r="A93" s="2">
        <v>91</v>
      </c>
      <c r="B93" s="49" t="s">
        <v>25</v>
      </c>
      <c r="C93" s="49" t="s">
        <v>277</v>
      </c>
      <c r="D93" s="24" t="s">
        <v>281</v>
      </c>
      <c r="E93" s="24">
        <v>1</v>
      </c>
      <c r="F93" s="45">
        <f t="shared" si="2"/>
        <v>50.65</v>
      </c>
      <c r="G93" s="47">
        <f t="shared" si="3"/>
        <v>50.65</v>
      </c>
      <c r="H93" s="24"/>
      <c r="I93" s="24"/>
      <c r="J93" s="24"/>
      <c r="K93" s="24"/>
      <c r="L93" s="24"/>
      <c r="M93" s="24"/>
      <c r="N93" s="13"/>
      <c r="O93" s="24"/>
      <c r="P93" s="13">
        <v>50.65</v>
      </c>
      <c r="Q93" s="24" t="s">
        <v>280</v>
      </c>
      <c r="R93" s="24" t="s">
        <v>253</v>
      </c>
      <c r="S93" s="24"/>
      <c r="T93" s="24" t="s">
        <v>253</v>
      </c>
      <c r="U93" s="24"/>
      <c r="V93" s="24" t="s">
        <v>253</v>
      </c>
      <c r="W93" s="24"/>
      <c r="X93" s="24" t="s">
        <v>253</v>
      </c>
      <c r="Y93" s="24"/>
      <c r="Z93" s="24" t="s">
        <v>253</v>
      </c>
      <c r="AA93" s="24"/>
      <c r="AB93" s="24" t="s">
        <v>253</v>
      </c>
      <c r="AC93" s="24"/>
      <c r="AD93" s="24"/>
      <c r="AE93" s="24"/>
      <c r="AF93" s="24"/>
      <c r="AG93" s="26"/>
      <c r="AH93" s="24"/>
      <c r="AI93" s="24"/>
      <c r="AJ93" s="24"/>
      <c r="AK93" s="24"/>
      <c r="AL93" s="24"/>
      <c r="AM93" s="88"/>
      <c r="AN93" s="88"/>
      <c r="AO93" s="88"/>
      <c r="AP93" s="88"/>
      <c r="AQ93" s="88"/>
      <c r="AR93" s="88"/>
      <c r="AS93" s="88"/>
      <c r="AT93" s="88"/>
      <c r="AU93" s="88"/>
      <c r="AV93" s="88"/>
    </row>
    <row r="94" spans="1:48">
      <c r="A94" s="2">
        <v>92</v>
      </c>
      <c r="B94" s="49" t="s">
        <v>278</v>
      </c>
      <c r="C94" s="49" t="s">
        <v>279</v>
      </c>
      <c r="D94" s="24" t="s">
        <v>280</v>
      </c>
      <c r="E94" s="24">
        <v>1</v>
      </c>
      <c r="F94" s="45">
        <f t="shared" si="2"/>
        <v>50.65</v>
      </c>
      <c r="G94" s="47">
        <f t="shared" si="3"/>
        <v>50.65</v>
      </c>
      <c r="H94" s="24"/>
      <c r="I94" s="24"/>
      <c r="J94" s="24"/>
      <c r="K94" s="24"/>
      <c r="L94" s="24"/>
      <c r="M94" s="24"/>
      <c r="N94" s="13"/>
      <c r="O94" s="24"/>
      <c r="P94" s="13">
        <v>50.65</v>
      </c>
      <c r="Q94" s="24" t="s">
        <v>281</v>
      </c>
      <c r="R94" s="24" t="s">
        <v>253</v>
      </c>
      <c r="S94" s="24"/>
      <c r="T94" s="24" t="s">
        <v>253</v>
      </c>
      <c r="U94" s="24"/>
      <c r="V94" s="24" t="s">
        <v>253</v>
      </c>
      <c r="W94" s="24"/>
      <c r="X94" s="24" t="s">
        <v>253</v>
      </c>
      <c r="Y94" s="24"/>
      <c r="Z94" s="24" t="s">
        <v>253</v>
      </c>
      <c r="AA94" s="24"/>
      <c r="AB94" s="5" t="s">
        <v>253</v>
      </c>
      <c r="AC94" s="24"/>
      <c r="AD94" s="24"/>
      <c r="AE94" s="24"/>
      <c r="AF94" s="24"/>
      <c r="AG94" s="26"/>
      <c r="AH94" s="24"/>
      <c r="AI94" s="24"/>
      <c r="AJ94" s="24"/>
      <c r="AK94" s="24"/>
      <c r="AL94" s="24"/>
      <c r="AM94" s="88"/>
      <c r="AN94" s="88"/>
      <c r="AO94" s="88"/>
      <c r="AP94" s="88"/>
      <c r="AQ94" s="88"/>
      <c r="AR94" s="88"/>
      <c r="AS94" s="88"/>
      <c r="AT94" s="88"/>
      <c r="AU94" s="88"/>
      <c r="AV94" s="88"/>
    </row>
    <row r="95" spans="1:48">
      <c r="A95" s="2">
        <v>93</v>
      </c>
      <c r="B95" s="8" t="s">
        <v>327</v>
      </c>
      <c r="C95" s="8" t="s">
        <v>328</v>
      </c>
      <c r="D95" s="8" t="s">
        <v>330</v>
      </c>
      <c r="E95" s="24">
        <v>1</v>
      </c>
      <c r="F95" s="45">
        <f t="shared" si="2"/>
        <v>47.92</v>
      </c>
      <c r="G95" s="47">
        <f t="shared" si="3"/>
        <v>47.92</v>
      </c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>
        <v>47.92</v>
      </c>
      <c r="AE95" s="8" t="s">
        <v>331</v>
      </c>
      <c r="AF95" s="8"/>
      <c r="AG95" s="27"/>
      <c r="AH95" s="8"/>
      <c r="AI95" s="8"/>
      <c r="AJ95" s="8"/>
      <c r="AK95" s="8"/>
      <c r="AL95" s="8"/>
      <c r="AM95" s="1"/>
      <c r="AN95" s="88"/>
      <c r="AO95" s="88"/>
      <c r="AP95" s="88"/>
      <c r="AQ95" s="88"/>
      <c r="AR95" s="88"/>
      <c r="AS95" s="88"/>
      <c r="AT95" s="88"/>
      <c r="AU95" s="88"/>
      <c r="AV95" s="88"/>
    </row>
    <row r="96" spans="1:48">
      <c r="A96" s="2">
        <v>94</v>
      </c>
      <c r="B96" s="8" t="s">
        <v>96</v>
      </c>
      <c r="C96" s="8" t="s">
        <v>240</v>
      </c>
      <c r="D96" s="8" t="s">
        <v>331</v>
      </c>
      <c r="E96" s="24">
        <v>1</v>
      </c>
      <c r="F96" s="45">
        <f t="shared" ref="F96:F126" si="4">SUM(H96:AM96)-(0+0)</f>
        <v>47.92</v>
      </c>
      <c r="G96" s="47">
        <f t="shared" si="3"/>
        <v>47.92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>
        <v>47.92</v>
      </c>
      <c r="AE96" s="8" t="s">
        <v>330</v>
      </c>
      <c r="AF96" s="8"/>
      <c r="AG96" s="27"/>
      <c r="AH96" s="8"/>
      <c r="AI96" s="8"/>
      <c r="AJ96" s="8"/>
      <c r="AK96" s="8"/>
      <c r="AL96" s="8"/>
      <c r="AM96" s="1"/>
      <c r="AN96" s="17"/>
      <c r="AO96" s="17"/>
      <c r="AP96" s="17"/>
      <c r="AQ96" s="17"/>
      <c r="AR96" s="17"/>
      <c r="AS96" s="17"/>
      <c r="AT96" s="17"/>
      <c r="AU96" s="1"/>
      <c r="AV96" s="1"/>
    </row>
    <row r="97" spans="1:48">
      <c r="A97" s="2">
        <v>95</v>
      </c>
      <c r="B97" s="49" t="s">
        <v>292</v>
      </c>
      <c r="C97" s="49" t="s">
        <v>111</v>
      </c>
      <c r="D97" s="24" t="s">
        <v>289</v>
      </c>
      <c r="E97" s="24">
        <v>1</v>
      </c>
      <c r="F97" s="45">
        <f t="shared" si="4"/>
        <v>46.28</v>
      </c>
      <c r="G97" s="47">
        <f t="shared" si="3"/>
        <v>46.28</v>
      </c>
      <c r="H97" s="24"/>
      <c r="I97" s="24"/>
      <c r="J97" s="24"/>
      <c r="K97" s="24"/>
      <c r="L97" s="24"/>
      <c r="M97" s="24"/>
      <c r="N97" s="13"/>
      <c r="O97" s="24"/>
      <c r="P97" s="24"/>
      <c r="Q97" s="24"/>
      <c r="R97" s="24"/>
      <c r="S97" s="24"/>
      <c r="T97" s="13">
        <v>46.28</v>
      </c>
      <c r="U97" s="24" t="s">
        <v>37</v>
      </c>
      <c r="V97" s="24" t="s">
        <v>253</v>
      </c>
      <c r="W97" s="24"/>
      <c r="X97" s="24" t="s">
        <v>253</v>
      </c>
      <c r="Y97" s="24"/>
      <c r="Z97" s="24" t="s">
        <v>253</v>
      </c>
      <c r="AA97" s="24"/>
      <c r="AB97" s="24" t="s">
        <v>253</v>
      </c>
      <c r="AC97" s="24"/>
      <c r="AD97" s="24"/>
      <c r="AE97" s="24"/>
      <c r="AF97" s="24"/>
      <c r="AG97" s="26"/>
      <c r="AH97" s="24"/>
      <c r="AI97" s="24"/>
      <c r="AJ97" s="24"/>
      <c r="AK97" s="24"/>
      <c r="AL97" s="24"/>
      <c r="AM97" s="88"/>
    </row>
    <row r="98" spans="1:48">
      <c r="A98" s="2">
        <v>96</v>
      </c>
      <c r="B98" s="61" t="s">
        <v>134</v>
      </c>
      <c r="C98" s="61" t="s">
        <v>213</v>
      </c>
      <c r="D98" s="79" t="s">
        <v>137</v>
      </c>
      <c r="E98" s="9">
        <v>1</v>
      </c>
      <c r="F98" s="45">
        <f t="shared" si="4"/>
        <v>46.21</v>
      </c>
      <c r="G98" s="47">
        <f t="shared" si="3"/>
        <v>46.21</v>
      </c>
      <c r="H98" s="24"/>
      <c r="I98" s="24"/>
      <c r="J98" s="24"/>
      <c r="K98" s="24"/>
      <c r="L98" s="24"/>
      <c r="M98" s="24"/>
      <c r="N98" s="13"/>
      <c r="O98" s="24"/>
      <c r="P98" s="24"/>
      <c r="Q98" s="24"/>
      <c r="R98" s="13">
        <v>46.21</v>
      </c>
      <c r="S98" s="24" t="s">
        <v>285</v>
      </c>
      <c r="T98" s="24" t="s">
        <v>253</v>
      </c>
      <c r="U98" s="24"/>
      <c r="V98" s="24" t="s">
        <v>253</v>
      </c>
      <c r="W98" s="24"/>
      <c r="X98" s="24" t="s">
        <v>253</v>
      </c>
      <c r="Y98" s="24"/>
      <c r="Z98" s="13" t="s">
        <v>253</v>
      </c>
      <c r="AA98" s="24"/>
      <c r="AB98" s="13" t="s">
        <v>253</v>
      </c>
      <c r="AC98" s="24"/>
      <c r="AD98" s="24"/>
      <c r="AE98" s="24"/>
      <c r="AF98" s="13"/>
      <c r="AG98" s="24"/>
      <c r="AH98" s="13"/>
      <c r="AI98" s="24"/>
      <c r="AJ98" s="13"/>
      <c r="AK98" s="24"/>
      <c r="AL98" s="24"/>
      <c r="AM98" s="88"/>
      <c r="AN98" s="88"/>
      <c r="AO98" s="88"/>
      <c r="AP98" s="88"/>
      <c r="AQ98" s="88"/>
      <c r="AR98" s="88"/>
      <c r="AS98" s="88"/>
      <c r="AT98" s="88"/>
      <c r="AU98" s="88"/>
      <c r="AV98" s="88"/>
    </row>
    <row r="99" spans="1:48">
      <c r="A99" s="2">
        <v>97</v>
      </c>
      <c r="B99" s="61" t="s">
        <v>28</v>
      </c>
      <c r="C99" s="61" t="s">
        <v>286</v>
      </c>
      <c r="D99" s="79" t="s">
        <v>285</v>
      </c>
      <c r="E99" s="9">
        <v>1</v>
      </c>
      <c r="F99" s="45">
        <f t="shared" si="4"/>
        <v>46.21</v>
      </c>
      <c r="G99" s="47">
        <f t="shared" ref="G99:G126" si="5">F99/E99</f>
        <v>46.21</v>
      </c>
      <c r="H99" s="24"/>
      <c r="I99" s="24"/>
      <c r="J99" s="24"/>
      <c r="K99" s="24"/>
      <c r="L99" s="24"/>
      <c r="M99" s="24"/>
      <c r="N99" s="13"/>
      <c r="O99" s="24"/>
      <c r="P99" s="24"/>
      <c r="Q99" s="24"/>
      <c r="R99" s="13">
        <v>46.21</v>
      </c>
      <c r="S99" s="24" t="s">
        <v>137</v>
      </c>
      <c r="T99" s="24" t="s">
        <v>291</v>
      </c>
      <c r="U99" s="24"/>
      <c r="V99" s="24" t="s">
        <v>253</v>
      </c>
      <c r="W99" s="24"/>
      <c r="X99" s="24" t="s">
        <v>253</v>
      </c>
      <c r="Y99" s="24"/>
      <c r="Z99" s="13" t="s">
        <v>253</v>
      </c>
      <c r="AA99" s="24"/>
      <c r="AB99" s="13" t="s">
        <v>253</v>
      </c>
      <c r="AC99" s="24"/>
      <c r="AD99" s="24"/>
      <c r="AE99" s="24"/>
      <c r="AF99" s="13"/>
      <c r="AG99" s="24"/>
      <c r="AH99" s="13"/>
      <c r="AI99" s="24"/>
      <c r="AJ99" s="13"/>
      <c r="AK99" s="24"/>
      <c r="AL99" s="24"/>
      <c r="AM99" s="88"/>
      <c r="AN99" s="88"/>
      <c r="AO99" s="88"/>
      <c r="AP99" s="88"/>
      <c r="AQ99" s="88"/>
      <c r="AR99" s="88"/>
      <c r="AS99" s="88"/>
      <c r="AT99" s="88"/>
      <c r="AU99" s="88"/>
      <c r="AV99" s="88"/>
    </row>
    <row r="100" spans="1:48">
      <c r="A100" s="2">
        <v>98</v>
      </c>
      <c r="B100" s="8" t="s">
        <v>323</v>
      </c>
      <c r="C100" s="8" t="s">
        <v>107</v>
      </c>
      <c r="D100" s="8" t="s">
        <v>324</v>
      </c>
      <c r="E100" s="24">
        <v>1</v>
      </c>
      <c r="F100" s="45">
        <f t="shared" si="4"/>
        <v>44.89</v>
      </c>
      <c r="G100" s="47">
        <f t="shared" si="5"/>
        <v>44.89</v>
      </c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11">
        <v>44.89</v>
      </c>
      <c r="AA100" s="8" t="s">
        <v>300</v>
      </c>
      <c r="AB100" s="24" t="s">
        <v>253</v>
      </c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17"/>
      <c r="AN100" s="88"/>
      <c r="AO100" s="88"/>
      <c r="AP100" s="88"/>
      <c r="AQ100" s="88"/>
      <c r="AR100" s="88"/>
      <c r="AS100" s="88"/>
      <c r="AT100" s="88"/>
      <c r="AU100" s="88"/>
      <c r="AV100" s="88"/>
    </row>
    <row r="101" spans="1:48">
      <c r="A101" s="2">
        <v>99</v>
      </c>
      <c r="B101" s="49" t="s">
        <v>217</v>
      </c>
      <c r="C101" s="49" t="s">
        <v>54</v>
      </c>
      <c r="D101" s="24" t="s">
        <v>67</v>
      </c>
      <c r="E101" s="24">
        <v>1</v>
      </c>
      <c r="F101" s="45">
        <f t="shared" si="4"/>
        <v>43.96</v>
      </c>
      <c r="G101" s="47">
        <f t="shared" si="5"/>
        <v>43.96</v>
      </c>
      <c r="H101" s="24"/>
      <c r="I101" s="24"/>
      <c r="J101" s="24"/>
      <c r="K101" s="24"/>
      <c r="L101" s="24"/>
      <c r="M101" s="24"/>
      <c r="N101" s="13"/>
      <c r="O101" s="24"/>
      <c r="P101" s="24"/>
      <c r="Q101" s="24"/>
      <c r="R101" s="24"/>
      <c r="S101" s="24"/>
      <c r="T101" s="24"/>
      <c r="U101" s="24"/>
      <c r="V101" s="13">
        <v>43.96</v>
      </c>
      <c r="W101" s="24" t="s">
        <v>42</v>
      </c>
      <c r="X101" s="24" t="s">
        <v>253</v>
      </c>
      <c r="Y101" s="24"/>
      <c r="Z101" s="13" t="s">
        <v>253</v>
      </c>
      <c r="AA101" s="24"/>
      <c r="AB101" s="5" t="s">
        <v>253</v>
      </c>
      <c r="AC101" s="24"/>
      <c r="AD101" s="24"/>
      <c r="AE101" s="24"/>
      <c r="AF101" s="13"/>
      <c r="AG101" s="24"/>
      <c r="AH101" s="13"/>
      <c r="AI101" s="24"/>
      <c r="AJ101" s="13"/>
      <c r="AK101" s="24"/>
      <c r="AL101" s="24"/>
      <c r="AN101" s="88"/>
      <c r="AO101" s="88"/>
      <c r="AP101" s="88"/>
      <c r="AQ101" s="88"/>
      <c r="AR101" s="88"/>
      <c r="AS101" s="88"/>
      <c r="AT101" s="88"/>
      <c r="AU101" s="88"/>
      <c r="AV101" s="88"/>
    </row>
    <row r="102" spans="1:48">
      <c r="A102" s="2">
        <v>100</v>
      </c>
      <c r="B102" s="52" t="s">
        <v>165</v>
      </c>
      <c r="C102" s="52" t="s">
        <v>166</v>
      </c>
      <c r="D102" s="52" t="s">
        <v>104</v>
      </c>
      <c r="E102" s="56">
        <v>1</v>
      </c>
      <c r="F102" s="54">
        <f t="shared" si="4"/>
        <v>42.99</v>
      </c>
      <c r="G102" s="55">
        <f t="shared" si="5"/>
        <v>42.99</v>
      </c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129">
        <v>42.99</v>
      </c>
      <c r="AE102" s="52" t="s">
        <v>59</v>
      </c>
      <c r="AF102" s="52"/>
      <c r="AG102" s="52"/>
      <c r="AH102" s="52"/>
      <c r="AI102" s="52"/>
      <c r="AJ102" s="52"/>
      <c r="AK102" s="52"/>
      <c r="AL102" s="52"/>
      <c r="AM102" s="1"/>
      <c r="AN102" s="88"/>
      <c r="AO102" s="88"/>
      <c r="AP102" s="88"/>
      <c r="AQ102" s="88"/>
      <c r="AR102" s="88"/>
      <c r="AS102" s="88"/>
      <c r="AT102" s="88"/>
      <c r="AU102" s="88"/>
      <c r="AV102" s="88"/>
    </row>
    <row r="103" spans="1:48" s="8" customFormat="1">
      <c r="A103" s="2">
        <v>101</v>
      </c>
      <c r="B103" s="49" t="s">
        <v>283</v>
      </c>
      <c r="C103" s="49" t="s">
        <v>284</v>
      </c>
      <c r="D103" s="24" t="s">
        <v>282</v>
      </c>
      <c r="E103" s="24">
        <v>1</v>
      </c>
      <c r="F103" s="45">
        <f t="shared" si="4"/>
        <v>41.23</v>
      </c>
      <c r="G103" s="47">
        <f t="shared" si="5"/>
        <v>41.23</v>
      </c>
      <c r="H103" s="24"/>
      <c r="I103" s="24"/>
      <c r="J103" s="24"/>
      <c r="K103" s="24"/>
      <c r="L103" s="24"/>
      <c r="M103" s="24"/>
      <c r="N103" s="13"/>
      <c r="O103" s="24"/>
      <c r="P103" s="13">
        <v>41.23</v>
      </c>
      <c r="Q103" s="24" t="s">
        <v>52</v>
      </c>
      <c r="R103" s="24" t="s">
        <v>253</v>
      </c>
      <c r="S103" s="24"/>
      <c r="T103" s="24" t="s">
        <v>253</v>
      </c>
      <c r="U103" s="24"/>
      <c r="V103" s="24" t="s">
        <v>253</v>
      </c>
      <c r="W103" s="24"/>
      <c r="X103" s="24" t="s">
        <v>253</v>
      </c>
      <c r="Y103" s="24"/>
      <c r="Z103" s="24" t="s">
        <v>253</v>
      </c>
      <c r="AA103" s="24"/>
      <c r="AB103" s="24" t="s">
        <v>253</v>
      </c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</row>
    <row r="104" spans="1:48" s="8" customFormat="1">
      <c r="A104" s="2">
        <v>102</v>
      </c>
      <c r="B104" s="61" t="s">
        <v>102</v>
      </c>
      <c r="C104" s="61" t="s">
        <v>103</v>
      </c>
      <c r="D104" s="79" t="s">
        <v>65</v>
      </c>
      <c r="E104" s="24">
        <v>1</v>
      </c>
      <c r="F104" s="45">
        <f t="shared" si="4"/>
        <v>30.47</v>
      </c>
      <c r="G104" s="47">
        <f t="shared" si="5"/>
        <v>30.47</v>
      </c>
      <c r="H104" s="5">
        <v>30.47</v>
      </c>
      <c r="I104" s="5" t="s">
        <v>71</v>
      </c>
      <c r="J104" s="5"/>
      <c r="K104" s="5"/>
      <c r="L104" s="5"/>
      <c r="M104" s="5"/>
      <c r="N104" s="5" t="s">
        <v>253</v>
      </c>
      <c r="O104" s="5"/>
      <c r="P104" s="24"/>
      <c r="Q104" s="24"/>
      <c r="R104" s="24" t="s">
        <v>253</v>
      </c>
      <c r="S104" s="24"/>
      <c r="T104" s="24" t="s">
        <v>253</v>
      </c>
      <c r="U104" s="24"/>
      <c r="V104" s="24" t="s">
        <v>253</v>
      </c>
      <c r="W104" s="24"/>
      <c r="X104" s="13" t="s">
        <v>253</v>
      </c>
      <c r="Y104" s="24"/>
      <c r="Z104" s="13" t="s">
        <v>253</v>
      </c>
      <c r="AA104" s="24"/>
      <c r="AB104" s="13" t="s">
        <v>253</v>
      </c>
      <c r="AC104" s="24"/>
      <c r="AD104" s="24"/>
      <c r="AE104" s="24"/>
      <c r="AF104" s="13"/>
      <c r="AG104" s="24"/>
      <c r="AH104" s="13"/>
      <c r="AI104" s="24"/>
      <c r="AJ104" s="13"/>
      <c r="AK104" s="24"/>
      <c r="AL104" s="2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</row>
    <row r="105" spans="1:48" s="8" customFormat="1">
      <c r="A105" s="2"/>
      <c r="B105" s="61" t="s">
        <v>105</v>
      </c>
      <c r="C105" s="61" t="s">
        <v>106</v>
      </c>
      <c r="D105" s="79" t="s">
        <v>23</v>
      </c>
      <c r="E105" s="9"/>
      <c r="F105" s="45">
        <f t="shared" si="4"/>
        <v>0</v>
      </c>
      <c r="G105" s="47" t="e">
        <f t="shared" si="5"/>
        <v>#DIV/0!</v>
      </c>
      <c r="H105" s="5"/>
      <c r="I105" s="5"/>
      <c r="J105" s="5"/>
      <c r="K105" s="5"/>
      <c r="L105" s="5"/>
      <c r="M105" s="5"/>
      <c r="N105" s="24"/>
      <c r="O105" s="24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6"/>
      <c r="AD105" s="5"/>
      <c r="AE105" s="6"/>
      <c r="AF105" s="5"/>
      <c r="AG105" s="6"/>
      <c r="AH105" s="5"/>
      <c r="AI105" s="6"/>
      <c r="AJ105" s="5"/>
      <c r="AK105" s="6"/>
      <c r="AL105" s="2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</row>
    <row r="106" spans="1:48" s="8" customFormat="1">
      <c r="A106" s="2"/>
      <c r="B106" s="61" t="s">
        <v>19</v>
      </c>
      <c r="C106" s="61" t="s">
        <v>191</v>
      </c>
      <c r="D106" s="79" t="s">
        <v>75</v>
      </c>
      <c r="E106" s="9"/>
      <c r="F106" s="45">
        <f t="shared" si="4"/>
        <v>0</v>
      </c>
      <c r="G106" s="47" t="e">
        <f t="shared" si="5"/>
        <v>#DIV/0!</v>
      </c>
      <c r="H106" s="5"/>
      <c r="I106" s="5"/>
      <c r="J106" s="5"/>
      <c r="K106" s="5"/>
      <c r="L106" s="5"/>
      <c r="M106" s="5"/>
      <c r="N106" s="5"/>
      <c r="O106" s="5"/>
      <c r="P106" s="4"/>
      <c r="Q106" s="4"/>
      <c r="R106" s="12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12"/>
      <c r="AG106" s="4"/>
      <c r="AH106" s="12"/>
      <c r="AI106" s="4"/>
      <c r="AJ106" s="12"/>
      <c r="AK106" s="4"/>
      <c r="AL106" s="85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</row>
    <row r="107" spans="1:48">
      <c r="A107" s="2"/>
      <c r="B107" s="61" t="s">
        <v>147</v>
      </c>
      <c r="C107" s="61" t="s">
        <v>148</v>
      </c>
      <c r="D107" s="79" t="s">
        <v>24</v>
      </c>
      <c r="E107" s="9"/>
      <c r="F107" s="45">
        <f t="shared" si="4"/>
        <v>0</v>
      </c>
      <c r="G107" s="47" t="e">
        <f t="shared" si="5"/>
        <v>#DIV/0!</v>
      </c>
      <c r="H107" s="24"/>
      <c r="I107" s="24"/>
      <c r="J107" s="24"/>
      <c r="K107" s="24"/>
      <c r="L107" s="24"/>
      <c r="M107" s="24"/>
      <c r="N107" s="13"/>
      <c r="O107" s="24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6"/>
      <c r="AD107" s="5"/>
      <c r="AE107" s="6"/>
      <c r="AF107" s="5"/>
      <c r="AG107" s="6"/>
      <c r="AH107" s="5"/>
      <c r="AI107" s="6"/>
      <c r="AJ107" s="5"/>
      <c r="AK107" s="6"/>
      <c r="AL107" s="2"/>
      <c r="AM107" s="24"/>
      <c r="AN107" s="24"/>
      <c r="AO107" s="24"/>
      <c r="AP107" s="24"/>
      <c r="AQ107" s="24"/>
      <c r="AR107" s="24"/>
    </row>
    <row r="108" spans="1:48">
      <c r="A108" s="2"/>
      <c r="B108" s="61" t="s">
        <v>153</v>
      </c>
      <c r="C108" s="61" t="s">
        <v>154</v>
      </c>
      <c r="D108" s="79" t="s">
        <v>92</v>
      </c>
      <c r="E108" s="9"/>
      <c r="F108" s="45">
        <f t="shared" si="4"/>
        <v>0</v>
      </c>
      <c r="G108" s="47" t="e">
        <f t="shared" si="5"/>
        <v>#DIV/0!</v>
      </c>
      <c r="H108" s="12"/>
      <c r="I108" s="12"/>
      <c r="J108" s="12"/>
      <c r="K108" s="12"/>
      <c r="L108" s="4"/>
      <c r="M108" s="4"/>
      <c r="N108" s="12"/>
      <c r="O108" s="4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6"/>
      <c r="AD108" s="5"/>
      <c r="AE108" s="6"/>
      <c r="AF108" s="5"/>
      <c r="AG108" s="6"/>
      <c r="AH108" s="5"/>
      <c r="AI108" s="6"/>
      <c r="AJ108" s="5"/>
      <c r="AK108" s="6"/>
      <c r="AL108" s="24"/>
      <c r="AM108" s="24"/>
      <c r="AN108" s="24"/>
      <c r="AO108" s="24"/>
      <c r="AP108" s="24"/>
      <c r="AQ108" s="24"/>
      <c r="AR108" s="24"/>
      <c r="AS108" s="88"/>
      <c r="AT108" s="88"/>
      <c r="AU108" s="88"/>
      <c r="AV108" s="88"/>
    </row>
    <row r="109" spans="1:48">
      <c r="A109" s="2"/>
      <c r="B109" s="101" t="s">
        <v>192</v>
      </c>
      <c r="C109" s="101" t="s">
        <v>193</v>
      </c>
      <c r="D109" s="102" t="s">
        <v>144</v>
      </c>
      <c r="E109" s="53"/>
      <c r="F109" s="54">
        <f t="shared" si="4"/>
        <v>0</v>
      </c>
      <c r="G109" s="55" t="e">
        <f t="shared" si="5"/>
        <v>#DIV/0!</v>
      </c>
      <c r="H109" s="56"/>
      <c r="I109" s="56"/>
      <c r="J109" s="56"/>
      <c r="K109" s="56"/>
      <c r="L109" s="56"/>
      <c r="M109" s="56"/>
      <c r="N109" s="57"/>
      <c r="O109" s="56"/>
      <c r="P109" s="70"/>
      <c r="Q109" s="70"/>
      <c r="R109" s="70"/>
      <c r="S109" s="70"/>
      <c r="T109" s="5"/>
      <c r="U109" s="5"/>
      <c r="V109" s="5"/>
      <c r="W109" s="5"/>
      <c r="X109" s="5"/>
      <c r="Y109" s="5"/>
      <c r="Z109" s="5"/>
      <c r="AA109" s="5"/>
      <c r="AB109" s="5"/>
      <c r="AC109" s="6"/>
      <c r="AD109" s="5"/>
      <c r="AE109" s="6"/>
      <c r="AF109" s="5"/>
      <c r="AG109" s="6"/>
      <c r="AH109" s="5"/>
      <c r="AI109" s="6"/>
      <c r="AJ109" s="5"/>
      <c r="AK109" s="6"/>
      <c r="AL109" s="2"/>
      <c r="AM109" s="24"/>
      <c r="AN109" s="24"/>
      <c r="AO109" s="24"/>
      <c r="AP109" s="24"/>
      <c r="AQ109" s="24"/>
      <c r="AR109" s="24"/>
      <c r="AS109" s="88"/>
      <c r="AT109" s="88"/>
      <c r="AU109" s="88"/>
      <c r="AV109" s="88"/>
    </row>
    <row r="110" spans="1:48">
      <c r="A110" s="2"/>
      <c r="B110" s="49" t="s">
        <v>19</v>
      </c>
      <c r="C110" s="49" t="s">
        <v>20</v>
      </c>
      <c r="D110" s="24" t="s">
        <v>133</v>
      </c>
      <c r="E110" s="24"/>
      <c r="F110" s="45">
        <f t="shared" si="4"/>
        <v>0</v>
      </c>
      <c r="G110" s="47" t="e">
        <f t="shared" si="5"/>
        <v>#DIV/0!</v>
      </c>
      <c r="H110" s="12"/>
      <c r="I110" s="12"/>
      <c r="J110" s="12"/>
      <c r="K110" s="12"/>
      <c r="L110" s="12"/>
      <c r="M110" s="12"/>
      <c r="N110" s="12"/>
      <c r="O110" s="12"/>
      <c r="P110" s="5"/>
      <c r="Q110" s="5"/>
      <c r="R110" s="5"/>
      <c r="S110" s="5"/>
      <c r="T110" s="71"/>
      <c r="U110" s="71"/>
      <c r="V110" s="71"/>
      <c r="W110" s="71"/>
      <c r="X110" s="71"/>
      <c r="Y110" s="71"/>
      <c r="Z110" s="71"/>
      <c r="AA110" s="71"/>
      <c r="AB110" s="71"/>
      <c r="AC110" s="118"/>
      <c r="AD110" s="71"/>
      <c r="AE110" s="118"/>
      <c r="AF110" s="71"/>
      <c r="AG110" s="118"/>
      <c r="AH110" s="71"/>
      <c r="AI110" s="6"/>
      <c r="AJ110" s="5"/>
      <c r="AK110" s="6"/>
      <c r="AL110" s="2"/>
      <c r="AM110" s="24"/>
      <c r="AN110" s="24"/>
      <c r="AO110" s="24"/>
      <c r="AP110" s="24"/>
      <c r="AQ110" s="24"/>
      <c r="AR110" s="24"/>
      <c r="AS110" s="88"/>
      <c r="AT110" s="88"/>
      <c r="AU110" s="88"/>
      <c r="AV110" s="88"/>
    </row>
    <row r="111" spans="1:48">
      <c r="A111" s="2"/>
      <c r="B111" s="61" t="s">
        <v>96</v>
      </c>
      <c r="C111" s="61" t="s">
        <v>101</v>
      </c>
      <c r="D111" s="79" t="s">
        <v>64</v>
      </c>
      <c r="E111" s="24"/>
      <c r="F111" s="45">
        <f t="shared" si="4"/>
        <v>0</v>
      </c>
      <c r="G111" s="47" t="e">
        <f t="shared" si="5"/>
        <v>#DIV/0!</v>
      </c>
      <c r="H111" s="12"/>
      <c r="I111" s="12"/>
      <c r="J111" s="12"/>
      <c r="K111" s="12"/>
      <c r="L111" s="4"/>
      <c r="M111" s="4"/>
      <c r="N111" s="12"/>
      <c r="O111" s="4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6"/>
      <c r="AD111" s="5"/>
      <c r="AE111" s="6"/>
      <c r="AF111" s="5"/>
      <c r="AG111" s="6"/>
      <c r="AH111" s="5"/>
      <c r="AI111" s="6"/>
      <c r="AJ111" s="5"/>
      <c r="AK111" s="6"/>
      <c r="AL111" s="2"/>
      <c r="AM111" s="24"/>
      <c r="AN111" s="24"/>
      <c r="AO111" s="24"/>
      <c r="AP111" s="24"/>
      <c r="AQ111" s="24"/>
      <c r="AR111" s="24"/>
      <c r="AS111" s="88"/>
      <c r="AT111" s="88"/>
      <c r="AU111" s="88"/>
      <c r="AV111" s="88"/>
    </row>
    <row r="112" spans="1:48">
      <c r="A112" s="2"/>
      <c r="B112" s="61" t="s">
        <v>204</v>
      </c>
      <c r="C112" s="61" t="s">
        <v>79</v>
      </c>
      <c r="D112" s="79" t="s">
        <v>128</v>
      </c>
      <c r="E112" s="9"/>
      <c r="F112" s="45">
        <f t="shared" si="4"/>
        <v>0</v>
      </c>
      <c r="G112" s="47" t="e">
        <f t="shared" si="5"/>
        <v>#DIV/0!</v>
      </c>
      <c r="H112" s="12"/>
      <c r="I112" s="12"/>
      <c r="J112" s="12"/>
      <c r="K112" s="12"/>
      <c r="L112" s="4"/>
      <c r="M112" s="4"/>
      <c r="N112" s="12"/>
      <c r="O112" s="4"/>
      <c r="P112" s="4"/>
      <c r="Q112" s="4"/>
      <c r="R112" s="12"/>
      <c r="S112" s="4"/>
      <c r="T112" s="4"/>
      <c r="U112" s="4"/>
      <c r="V112" s="4"/>
      <c r="W112" s="4"/>
      <c r="X112" s="24"/>
      <c r="Y112" s="24"/>
      <c r="Z112" s="4"/>
      <c r="AA112" s="4"/>
      <c r="AB112" s="4"/>
      <c r="AC112" s="4"/>
      <c r="AD112" s="4"/>
      <c r="AE112" s="4"/>
      <c r="AF112" s="12"/>
      <c r="AG112" s="4"/>
      <c r="AH112" s="12"/>
      <c r="AI112" s="4"/>
      <c r="AJ112" s="12"/>
      <c r="AK112" s="4"/>
      <c r="AL112" s="24"/>
      <c r="AM112" s="24"/>
      <c r="AN112" s="24"/>
      <c r="AO112" s="24"/>
      <c r="AP112" s="24"/>
      <c r="AQ112" s="24"/>
      <c r="AR112" s="24"/>
      <c r="AS112" s="88"/>
      <c r="AT112" s="88"/>
      <c r="AU112" s="88"/>
      <c r="AV112" s="88"/>
    </row>
    <row r="113" spans="1:48">
      <c r="A113" s="2"/>
      <c r="B113" s="101" t="s">
        <v>214</v>
      </c>
      <c r="C113" s="101" t="s">
        <v>188</v>
      </c>
      <c r="D113" s="102" t="s">
        <v>202</v>
      </c>
      <c r="E113" s="56"/>
      <c r="F113" s="54">
        <f t="shared" si="4"/>
        <v>0</v>
      </c>
      <c r="G113" s="55" t="e">
        <f t="shared" si="5"/>
        <v>#DIV/0!</v>
      </c>
      <c r="H113" s="105"/>
      <c r="I113" s="105"/>
      <c r="J113" s="105"/>
      <c r="K113" s="105"/>
      <c r="L113" s="107"/>
      <c r="M113" s="107"/>
      <c r="N113" s="105"/>
      <c r="O113" s="107"/>
      <c r="P113" s="107"/>
      <c r="Q113" s="107"/>
      <c r="R113" s="105"/>
      <c r="S113" s="107"/>
      <c r="T113" s="107"/>
      <c r="U113" s="107"/>
      <c r="V113" s="107"/>
      <c r="W113" s="107"/>
      <c r="X113" s="105"/>
      <c r="Y113" s="107"/>
      <c r="Z113" s="105"/>
      <c r="AA113" s="107"/>
      <c r="AB113" s="107"/>
      <c r="AC113" s="107"/>
      <c r="AD113" s="107"/>
      <c r="AE113" s="107"/>
      <c r="AF113" s="105"/>
      <c r="AG113" s="107"/>
      <c r="AH113" s="105"/>
      <c r="AI113" s="4"/>
      <c r="AJ113" s="12"/>
      <c r="AK113" s="4"/>
      <c r="AL113" s="24"/>
      <c r="AM113" s="24"/>
      <c r="AN113" s="24"/>
      <c r="AO113" s="24"/>
      <c r="AP113" s="24"/>
      <c r="AQ113" s="24"/>
      <c r="AR113" s="24"/>
      <c r="AS113" s="88"/>
      <c r="AT113" s="88"/>
      <c r="AU113" s="88"/>
      <c r="AV113" s="88"/>
    </row>
    <row r="114" spans="1:48">
      <c r="A114" s="2"/>
      <c r="B114" s="61" t="s">
        <v>215</v>
      </c>
      <c r="C114" s="61" t="s">
        <v>216</v>
      </c>
      <c r="D114" s="79" t="s">
        <v>49</v>
      </c>
      <c r="E114" s="9"/>
      <c r="F114" s="45">
        <f t="shared" si="4"/>
        <v>0</v>
      </c>
      <c r="G114" s="47" t="e">
        <f t="shared" si="5"/>
        <v>#DIV/0!</v>
      </c>
      <c r="H114" s="12"/>
      <c r="I114" s="12"/>
      <c r="J114" s="12"/>
      <c r="K114" s="12"/>
      <c r="L114" s="4"/>
      <c r="M114" s="4"/>
      <c r="N114" s="12"/>
      <c r="O114" s="4"/>
      <c r="P114" s="4"/>
      <c r="Q114" s="4"/>
      <c r="R114" s="12"/>
      <c r="S114" s="4"/>
      <c r="T114" s="4"/>
      <c r="U114" s="4"/>
      <c r="V114" s="4"/>
      <c r="W114" s="4"/>
      <c r="X114" s="12"/>
      <c r="Y114" s="4"/>
      <c r="Z114" s="12"/>
      <c r="AA114" s="4"/>
      <c r="AB114" s="4"/>
      <c r="AC114" s="4"/>
      <c r="AD114" s="4"/>
      <c r="AE114" s="4"/>
      <c r="AF114" s="12"/>
      <c r="AG114" s="4"/>
      <c r="AH114" s="12"/>
      <c r="AI114" s="130"/>
      <c r="AJ114" s="131"/>
      <c r="AK114" s="130"/>
      <c r="AL114" s="2"/>
      <c r="AM114" s="24"/>
      <c r="AN114" s="24"/>
      <c r="AO114" s="24"/>
      <c r="AP114" s="24"/>
      <c r="AQ114" s="24"/>
      <c r="AR114" s="24"/>
      <c r="AS114" s="88"/>
      <c r="AT114" s="88"/>
      <c r="AU114" s="88"/>
      <c r="AV114" s="88"/>
    </row>
    <row r="115" spans="1:48">
      <c r="A115" s="2"/>
      <c r="B115" s="61" t="s">
        <v>218</v>
      </c>
      <c r="C115" s="61" t="s">
        <v>219</v>
      </c>
      <c r="D115" s="79" t="s">
        <v>17</v>
      </c>
      <c r="E115" s="9"/>
      <c r="F115" s="45">
        <f t="shared" si="4"/>
        <v>0</v>
      </c>
      <c r="G115" s="47" t="e">
        <f t="shared" si="5"/>
        <v>#DIV/0!</v>
      </c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6"/>
      <c r="AD115" s="5"/>
      <c r="AE115" s="6"/>
      <c r="AF115" s="5"/>
      <c r="AG115" s="6"/>
      <c r="AH115" s="5"/>
      <c r="AI115" s="6"/>
      <c r="AJ115" s="5"/>
      <c r="AK115" s="6"/>
      <c r="AL115" s="2"/>
      <c r="AM115" s="24"/>
      <c r="AN115" s="24"/>
      <c r="AO115" s="24"/>
      <c r="AP115" s="24"/>
      <c r="AQ115" s="24"/>
      <c r="AR115" s="24"/>
      <c r="AS115" s="88"/>
      <c r="AT115" s="88"/>
      <c r="AU115" s="88"/>
      <c r="AV115" s="88"/>
    </row>
    <row r="116" spans="1:48">
      <c r="A116" s="2"/>
      <c r="B116" s="114" t="s">
        <v>68</v>
      </c>
      <c r="C116" s="114" t="s">
        <v>196</v>
      </c>
      <c r="D116" s="116" t="s">
        <v>169</v>
      </c>
      <c r="E116" s="117"/>
      <c r="F116" s="45">
        <f t="shared" si="4"/>
        <v>0</v>
      </c>
      <c r="G116" s="47" t="e">
        <f t="shared" si="5"/>
        <v>#DIV/0!</v>
      </c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6"/>
      <c r="AD116" s="5"/>
      <c r="AE116" s="6"/>
      <c r="AF116" s="5"/>
      <c r="AG116" s="6"/>
      <c r="AH116" s="5"/>
      <c r="AI116" s="6"/>
      <c r="AJ116" s="5"/>
      <c r="AK116" s="6"/>
      <c r="AL116" s="24"/>
      <c r="AM116" s="24"/>
      <c r="AN116" s="24"/>
      <c r="AO116" s="24"/>
      <c r="AP116" s="24"/>
      <c r="AQ116" s="24"/>
      <c r="AR116" s="88"/>
      <c r="AS116" s="88"/>
      <c r="AT116" s="88"/>
      <c r="AU116" s="88"/>
      <c r="AV116" s="88"/>
    </row>
    <row r="117" spans="1:48">
      <c r="A117" s="2"/>
      <c r="B117" s="115" t="s">
        <v>222</v>
      </c>
      <c r="C117" s="115" t="s">
        <v>174</v>
      </c>
      <c r="D117" s="88" t="s">
        <v>223</v>
      </c>
      <c r="E117" s="88"/>
      <c r="F117" s="45">
        <f t="shared" si="4"/>
        <v>0</v>
      </c>
      <c r="G117" s="47" t="e">
        <f t="shared" si="5"/>
        <v>#DIV/0!</v>
      </c>
      <c r="H117" s="24"/>
      <c r="I117" s="24"/>
      <c r="J117" s="24"/>
      <c r="K117" s="24"/>
      <c r="L117" s="24"/>
      <c r="M117" s="24"/>
      <c r="N117" s="13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13"/>
      <c r="AA117" s="24"/>
      <c r="AB117" s="13"/>
      <c r="AC117" s="24"/>
      <c r="AD117" s="24"/>
      <c r="AE117" s="24"/>
      <c r="AF117" s="24"/>
      <c r="AG117" s="24"/>
      <c r="AH117" s="13"/>
      <c r="AI117" s="24"/>
      <c r="AJ117" s="13"/>
      <c r="AK117" s="24"/>
      <c r="AL117" s="24"/>
      <c r="AM117" s="24"/>
      <c r="AN117" s="24"/>
      <c r="AO117" s="24"/>
      <c r="AP117" s="24"/>
      <c r="AQ117" s="24"/>
      <c r="AR117" s="88"/>
      <c r="AS117" s="88"/>
      <c r="AT117" s="88"/>
      <c r="AU117" s="88"/>
      <c r="AV117" s="88"/>
    </row>
    <row r="118" spans="1:48">
      <c r="A118" s="2"/>
      <c r="B118" s="115" t="s">
        <v>222</v>
      </c>
      <c r="C118" s="115" t="s">
        <v>225</v>
      </c>
      <c r="D118" s="88" t="s">
        <v>224</v>
      </c>
      <c r="E118" s="117"/>
      <c r="F118" s="45">
        <f t="shared" si="4"/>
        <v>0</v>
      </c>
      <c r="G118" s="47" t="e">
        <f t="shared" si="5"/>
        <v>#DIV/0!</v>
      </c>
      <c r="H118" s="24"/>
      <c r="I118" s="24"/>
      <c r="J118" s="24"/>
      <c r="K118" s="24"/>
      <c r="L118" s="24"/>
      <c r="M118" s="24"/>
      <c r="N118" s="13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13"/>
      <c r="AA118" s="24"/>
      <c r="AB118" s="13"/>
      <c r="AC118" s="24"/>
      <c r="AD118" s="24"/>
      <c r="AE118" s="24"/>
      <c r="AF118" s="24"/>
      <c r="AG118" s="24"/>
      <c r="AH118" s="13"/>
      <c r="AI118" s="24"/>
      <c r="AJ118" s="13"/>
      <c r="AK118" s="24"/>
      <c r="AL118" s="24"/>
      <c r="AM118" s="24"/>
      <c r="AN118" s="24"/>
      <c r="AO118" s="24"/>
      <c r="AP118" s="24"/>
      <c r="AQ118" s="24"/>
      <c r="AR118" s="88"/>
      <c r="AS118" s="88"/>
      <c r="AT118" s="88"/>
      <c r="AU118" s="88"/>
      <c r="AV118" s="88"/>
    </row>
    <row r="119" spans="1:48">
      <c r="A119" s="2"/>
      <c r="B119" s="115" t="s">
        <v>226</v>
      </c>
      <c r="C119" s="115" t="s">
        <v>97</v>
      </c>
      <c r="D119" s="88" t="s">
        <v>159</v>
      </c>
      <c r="E119" s="88"/>
      <c r="F119" s="45">
        <f t="shared" si="4"/>
        <v>0</v>
      </c>
      <c r="G119" s="47" t="e">
        <f t="shared" si="5"/>
        <v>#DIV/0!</v>
      </c>
      <c r="H119" s="24"/>
      <c r="I119" s="24"/>
      <c r="J119" s="24"/>
      <c r="K119" s="24"/>
      <c r="L119" s="24"/>
      <c r="M119" s="24"/>
      <c r="N119" s="13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13"/>
      <c r="AI119" s="24"/>
      <c r="AJ119" s="13"/>
      <c r="AK119" s="24"/>
      <c r="AL119" s="24"/>
      <c r="AM119" s="24"/>
      <c r="AN119" s="24"/>
      <c r="AO119" s="24"/>
      <c r="AP119" s="24"/>
      <c r="AQ119" s="24"/>
      <c r="AR119" s="88"/>
      <c r="AS119" s="88"/>
      <c r="AT119" s="88"/>
      <c r="AU119" s="88"/>
      <c r="AV119" s="88"/>
    </row>
    <row r="120" spans="1:48">
      <c r="A120" s="2"/>
      <c r="B120" s="114" t="s">
        <v>227</v>
      </c>
      <c r="C120" s="114" t="s">
        <v>20</v>
      </c>
      <c r="D120" s="116" t="s">
        <v>77</v>
      </c>
      <c r="E120" s="117"/>
      <c r="F120" s="54">
        <f t="shared" si="4"/>
        <v>0</v>
      </c>
      <c r="G120" s="55" t="e">
        <f t="shared" si="5"/>
        <v>#DIV/0!</v>
      </c>
      <c r="H120" s="70"/>
      <c r="I120" s="70"/>
      <c r="J120" s="107"/>
      <c r="K120" s="107"/>
      <c r="L120" s="107"/>
      <c r="M120" s="107"/>
      <c r="N120" s="105"/>
      <c r="O120" s="107"/>
      <c r="P120" s="107"/>
      <c r="Q120" s="107"/>
      <c r="R120" s="105"/>
      <c r="S120" s="107"/>
      <c r="T120" s="107"/>
      <c r="U120" s="107"/>
      <c r="V120" s="107"/>
      <c r="W120" s="107"/>
      <c r="X120" s="105"/>
      <c r="Y120" s="107"/>
      <c r="Z120" s="105"/>
      <c r="AA120" s="107"/>
      <c r="AB120" s="107"/>
      <c r="AC120" s="107"/>
      <c r="AD120" s="107"/>
      <c r="AE120" s="107"/>
      <c r="AF120" s="105"/>
      <c r="AG120" s="107"/>
      <c r="AH120" s="105"/>
      <c r="AI120" s="107"/>
      <c r="AJ120" s="105"/>
      <c r="AK120" s="107"/>
      <c r="AL120" s="56"/>
      <c r="AM120" s="56"/>
      <c r="AN120" s="56"/>
      <c r="AO120" s="56"/>
      <c r="AP120" s="56"/>
      <c r="AQ120" s="56"/>
      <c r="AR120" s="88"/>
      <c r="AS120" s="88"/>
      <c r="AT120" s="88"/>
      <c r="AU120" s="88"/>
      <c r="AV120" s="88"/>
    </row>
    <row r="121" spans="1:48">
      <c r="A121" s="2"/>
      <c r="B121" s="49" t="s">
        <v>96</v>
      </c>
      <c r="C121" s="49" t="s">
        <v>228</v>
      </c>
      <c r="D121" s="24" t="s">
        <v>229</v>
      </c>
      <c r="E121" s="9"/>
      <c r="F121" s="45">
        <f t="shared" si="4"/>
        <v>0</v>
      </c>
      <c r="G121" s="47" t="e">
        <f t="shared" si="5"/>
        <v>#DIV/0!</v>
      </c>
      <c r="H121" s="24"/>
      <c r="I121" s="24"/>
      <c r="J121" s="24"/>
      <c r="K121" s="24"/>
      <c r="L121" s="24"/>
      <c r="M121" s="24"/>
      <c r="N121" s="13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13"/>
      <c r="AI121" s="24"/>
      <c r="AJ121" s="13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88"/>
      <c r="AV121" s="88"/>
    </row>
    <row r="122" spans="1:48">
      <c r="A122" s="2"/>
      <c r="B122" s="49" t="s">
        <v>231</v>
      </c>
      <c r="C122" s="49" t="s">
        <v>232</v>
      </c>
      <c r="D122" s="24" t="s">
        <v>230</v>
      </c>
      <c r="E122" s="24"/>
      <c r="F122" s="45">
        <f t="shared" si="4"/>
        <v>0</v>
      </c>
      <c r="G122" s="47" t="e">
        <f t="shared" si="5"/>
        <v>#DIV/0!</v>
      </c>
      <c r="H122" s="24"/>
      <c r="I122" s="24"/>
      <c r="J122" s="24"/>
      <c r="K122" s="24"/>
      <c r="L122" s="24"/>
      <c r="M122" s="24"/>
      <c r="N122" s="13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13"/>
      <c r="AI122" s="24"/>
      <c r="AJ122" s="13"/>
      <c r="AK122" s="24"/>
      <c r="AL122" s="88"/>
      <c r="AM122" s="88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1:48">
      <c r="A123" s="2"/>
      <c r="B123" s="61" t="s">
        <v>233</v>
      </c>
      <c r="C123" s="61" t="s">
        <v>132</v>
      </c>
      <c r="D123" s="79" t="s">
        <v>234</v>
      </c>
      <c r="E123" s="9"/>
      <c r="F123" s="45">
        <f t="shared" si="4"/>
        <v>0</v>
      </c>
      <c r="G123" s="47" t="e">
        <f t="shared" si="5"/>
        <v>#DIV/0!</v>
      </c>
      <c r="H123" s="24"/>
      <c r="I123" s="24"/>
      <c r="J123" s="24"/>
      <c r="K123" s="24"/>
      <c r="L123" s="24"/>
      <c r="M123" s="24"/>
      <c r="N123" s="13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13"/>
      <c r="AA123" s="24"/>
      <c r="AB123" s="24"/>
      <c r="AC123" s="24"/>
      <c r="AD123" s="24"/>
      <c r="AE123" s="24"/>
      <c r="AF123" s="13"/>
      <c r="AG123" s="24"/>
      <c r="AH123" s="13"/>
      <c r="AI123" s="24"/>
      <c r="AJ123" s="13"/>
      <c r="AK123" s="24"/>
      <c r="AL123" s="87"/>
      <c r="AM123" s="88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1:48">
      <c r="A124" s="2"/>
      <c r="B124" s="61" t="s">
        <v>78</v>
      </c>
      <c r="C124" s="61" t="s">
        <v>236</v>
      </c>
      <c r="D124" s="79" t="s">
        <v>235</v>
      </c>
      <c r="E124" s="24"/>
      <c r="F124" s="45">
        <f t="shared" si="4"/>
        <v>0</v>
      </c>
      <c r="G124" s="47" t="e">
        <f t="shared" si="5"/>
        <v>#DIV/0!</v>
      </c>
      <c r="H124" s="24"/>
      <c r="I124" s="24"/>
      <c r="J124" s="24"/>
      <c r="K124" s="24"/>
      <c r="L124" s="24"/>
      <c r="M124" s="24"/>
      <c r="N124" s="13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13"/>
      <c r="AA124" s="24"/>
      <c r="AB124" s="24"/>
      <c r="AC124" s="24"/>
      <c r="AD124" s="24"/>
      <c r="AE124" s="24"/>
      <c r="AF124" s="13"/>
      <c r="AG124" s="24"/>
      <c r="AH124" s="13"/>
      <c r="AI124" s="24"/>
      <c r="AJ124" s="13"/>
      <c r="AK124" s="24"/>
      <c r="AL124" s="88"/>
      <c r="AM124" s="88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>
      <c r="A125" s="2"/>
      <c r="B125" s="61" t="s">
        <v>237</v>
      </c>
      <c r="C125" s="61" t="s">
        <v>99</v>
      </c>
      <c r="D125" s="79" t="s">
        <v>164</v>
      </c>
      <c r="E125" s="9"/>
      <c r="F125" s="45">
        <f t="shared" si="4"/>
        <v>0</v>
      </c>
      <c r="G125" s="47" t="e">
        <f t="shared" si="5"/>
        <v>#DIV/0!</v>
      </c>
      <c r="H125" s="12"/>
      <c r="I125" s="12"/>
      <c r="J125" s="12"/>
      <c r="K125" s="12"/>
      <c r="L125" s="4"/>
      <c r="M125" s="4"/>
      <c r="N125" s="12"/>
      <c r="O125" s="4"/>
      <c r="P125" s="4"/>
      <c r="Q125" s="4"/>
      <c r="R125" s="12"/>
      <c r="S125" s="4"/>
      <c r="T125" s="4"/>
      <c r="U125" s="4"/>
      <c r="V125" s="4"/>
      <c r="W125" s="4"/>
      <c r="X125" s="12"/>
      <c r="Y125" s="4"/>
      <c r="Z125" s="12"/>
      <c r="AA125" s="4"/>
      <c r="AB125" s="4"/>
      <c r="AC125" s="4"/>
      <c r="AD125" s="4"/>
      <c r="AE125" s="4"/>
      <c r="AF125" s="12"/>
      <c r="AG125" s="4"/>
      <c r="AH125" s="12"/>
      <c r="AI125" s="4"/>
      <c r="AJ125" s="12"/>
      <c r="AK125" s="4"/>
      <c r="AL125" s="88"/>
      <c r="AM125" s="88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>
      <c r="A126" s="2"/>
      <c r="B126" s="61" t="s">
        <v>175</v>
      </c>
      <c r="C126" s="61" t="s">
        <v>176</v>
      </c>
      <c r="D126" s="79" t="s">
        <v>93</v>
      </c>
      <c r="E126" s="24"/>
      <c r="F126" s="45">
        <f t="shared" si="4"/>
        <v>0</v>
      </c>
      <c r="G126" s="47" t="e">
        <f t="shared" si="5"/>
        <v>#DIV/0!</v>
      </c>
      <c r="H126" s="12"/>
      <c r="I126" s="12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6"/>
      <c r="AD126" s="5"/>
      <c r="AE126" s="6"/>
      <c r="AF126" s="5"/>
      <c r="AG126" s="6"/>
      <c r="AH126" s="5"/>
      <c r="AI126" s="6"/>
      <c r="AJ126" s="5"/>
      <c r="AK126" s="6"/>
      <c r="AL126" s="87"/>
      <c r="AM126" s="88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>
      <c r="A127" s="2">
        <v>124</v>
      </c>
      <c r="B127" s="1"/>
      <c r="C127" s="1"/>
      <c r="D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>
      <c r="A128" s="2">
        <v>125</v>
      </c>
      <c r="B128" s="1"/>
      <c r="C128" s="1"/>
      <c r="D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1:48">
      <c r="A129" s="2">
        <v>126</v>
      </c>
      <c r="B129" s="1"/>
      <c r="C129" s="1"/>
      <c r="D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>
      <c r="A130" s="2">
        <v>127</v>
      </c>
      <c r="B130" s="1"/>
      <c r="C130" s="1"/>
      <c r="D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>
      <c r="A131" s="2">
        <v>128</v>
      </c>
      <c r="B131" s="1"/>
      <c r="C131" s="1"/>
      <c r="D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>
      <c r="A132" s="2">
        <v>129</v>
      </c>
      <c r="B132" s="1"/>
      <c r="C132" s="1"/>
      <c r="D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>
      <c r="A133" s="2">
        <v>130</v>
      </c>
      <c r="B133" s="1"/>
      <c r="C133" s="1"/>
      <c r="D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>
      <c r="A134" s="2">
        <v>131</v>
      </c>
      <c r="B134" s="1"/>
      <c r="C134" s="1"/>
      <c r="D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>
      <c r="A135" s="2">
        <v>132</v>
      </c>
      <c r="B135" s="1"/>
      <c r="C135" s="1"/>
      <c r="D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>
      <c r="A136" s="2">
        <v>133</v>
      </c>
      <c r="B136" s="1"/>
      <c r="C136" s="1"/>
      <c r="D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>
      <c r="A137" s="2">
        <v>134</v>
      </c>
      <c r="B137" s="1"/>
      <c r="C137" s="1"/>
      <c r="D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>
      <c r="A138" s="2">
        <v>135</v>
      </c>
      <c r="B138" s="1"/>
      <c r="C138" s="1"/>
      <c r="D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>
      <c r="A139" s="2">
        <v>136</v>
      </c>
      <c r="B139" s="1"/>
      <c r="C139" s="1"/>
      <c r="D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>
      <c r="A140" s="2">
        <v>137</v>
      </c>
      <c r="B140" s="1"/>
      <c r="C140" s="1"/>
      <c r="D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>
      <c r="A141" s="2">
        <v>138</v>
      </c>
      <c r="B141" s="1"/>
      <c r="C141" s="1"/>
      <c r="D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>
      <c r="A142" s="2">
        <v>139</v>
      </c>
      <c r="B142" s="1"/>
      <c r="C142" s="1"/>
      <c r="D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>
      <c r="A143" s="2">
        <v>140</v>
      </c>
      <c r="B143" s="1"/>
      <c r="C143" s="1"/>
      <c r="D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>
      <c r="A144" s="2">
        <v>141</v>
      </c>
      <c r="B144" s="1"/>
      <c r="C144" s="1"/>
      <c r="D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>
      <c r="A145" s="2">
        <v>142</v>
      </c>
      <c r="B145" s="1"/>
      <c r="C145" s="1"/>
      <c r="D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>
      <c r="A146" s="2">
        <v>143</v>
      </c>
      <c r="B146" s="1"/>
      <c r="C146" s="1"/>
      <c r="D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1:48">
      <c r="A147" s="2">
        <v>144</v>
      </c>
      <c r="B147" s="1"/>
      <c r="C147" s="1"/>
      <c r="D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</sheetData>
  <sortState ref="A2:AM147">
    <sortCondition descending="1" ref="F2:F147"/>
  </sortState>
  <mergeCells count="4">
    <mergeCell ref="A1:G1"/>
    <mergeCell ref="H1:O1"/>
    <mergeCell ref="X1:AE1"/>
    <mergeCell ref="AF1:AM1"/>
  </mergeCells>
  <phoneticPr fontId="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28 MAJ</vt:lpstr>
      <vt:lpstr>4 JUNI</vt:lpstr>
      <vt:lpstr>11</vt:lpstr>
      <vt:lpstr>18</vt:lpstr>
      <vt:lpstr>25</vt:lpstr>
      <vt:lpstr>2 JULI</vt:lpstr>
      <vt:lpstr>9</vt:lpstr>
      <vt:lpstr>16</vt:lpstr>
      <vt:lpstr>23</vt:lpstr>
      <vt:lpstr>6 AUG</vt:lpstr>
      <vt:lpstr>13 aug</vt:lpstr>
      <vt:lpstr>20 AUG</vt:lpstr>
      <vt:lpstr>27 AUG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Håberger</dc:creator>
  <cp:lastModifiedBy>Irene Håberger</cp:lastModifiedBy>
  <cp:lastPrinted>2018-08-28T08:45:06Z</cp:lastPrinted>
  <dcterms:created xsi:type="dcterms:W3CDTF">2017-09-23T07:35:17Z</dcterms:created>
  <dcterms:modified xsi:type="dcterms:W3CDTF">2018-08-28T08:47:26Z</dcterms:modified>
</cp:coreProperties>
</file>