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609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Malcolm/Documents/Stockholms Bridgeförbund/2023:2024/"/>
    </mc:Choice>
  </mc:AlternateContent>
  <xr:revisionPtr revIDLastSave="0" documentId="13_ncr:1_{CFD2CED6-E511-BD4F-B533-D097976E79B3}" xr6:coauthVersionLast="47" xr6:coauthVersionMax="47" xr10:uidLastSave="{00000000-0000-0000-0000-000000000000}"/>
  <bookViews>
    <workbookView xWindow="7900" yWindow="2040" windowWidth="19840" windowHeight="18380" tabRatio="500" xr2:uid="{00000000-000D-0000-FFFF-FFFF00000000}"/>
  </bookViews>
  <sheets>
    <sheet name="Förvaltningsberättelse" sheetId="6" r:id="rId1"/>
    <sheet name="Resultat" sheetId="1" r:id="rId2"/>
    <sheet name="Balansräkning" sheetId="2" r:id="rId3"/>
    <sheet name="Noter" sheetId="3" r:id="rId4"/>
    <sheet name="Signatur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35" i="3" l="1"/>
  <c r="D24" i="3"/>
  <c r="D9" i="3"/>
  <c r="G16" i="2"/>
  <c r="G22" i="2" s="1"/>
  <c r="G11" i="2"/>
  <c r="D19" i="1" l="1"/>
  <c r="D13" i="1"/>
  <c r="D12" i="1"/>
  <c r="F19" i="1"/>
  <c r="G25" i="1" s="1"/>
  <c r="F12" i="1"/>
  <c r="G15" i="1" s="1"/>
  <c r="G33" i="1" s="1"/>
  <c r="F15" i="6"/>
  <c r="D15" i="6"/>
  <c r="C9" i="3"/>
  <c r="E15" i="6"/>
  <c r="B15" i="6"/>
  <c r="C15" i="6"/>
  <c r="B24" i="6"/>
  <c r="B27" i="6" s="1"/>
  <c r="B28" i="6" s="1"/>
  <c r="C35" i="3"/>
  <c r="E16" i="2"/>
  <c r="E22" i="2" s="1"/>
  <c r="E11" i="2"/>
  <c r="C24" i="3"/>
  <c r="E15" i="1"/>
  <c r="E25" i="1"/>
  <c r="E33" i="1" l="1"/>
</calcChain>
</file>

<file path=xl/sharedStrings.xml><?xml version="1.0" encoding="utf-8"?>
<sst xmlns="http://schemas.openxmlformats.org/spreadsheetml/2006/main" count="94" uniqueCount="76">
  <si>
    <t>Stockholms Bridgeförbund</t>
  </si>
  <si>
    <t>Resultaträkning</t>
  </si>
  <si>
    <t>Rörelsens intäkter</t>
  </si>
  <si>
    <t>2020/21</t>
  </si>
  <si>
    <t xml:space="preserve">  Medlemsavgifter</t>
  </si>
  <si>
    <t xml:space="preserve">  Övriga intäkter</t>
  </si>
  <si>
    <t>Totalt</t>
  </si>
  <si>
    <t xml:space="preserve">  Tävlingar</t>
  </si>
  <si>
    <t xml:space="preserve">  Junior verksamhet</t>
  </si>
  <si>
    <t>Övriga externa kostnader</t>
  </si>
  <si>
    <t>Styrelsearvoden</t>
  </si>
  <si>
    <t>Noter</t>
  </si>
  <si>
    <t>Finansiella poster</t>
  </si>
  <si>
    <t xml:space="preserve">  SM</t>
  </si>
  <si>
    <t>Lokalhyra</t>
  </si>
  <si>
    <t>Förbrukninginventarier</t>
  </si>
  <si>
    <t>Programvaror</t>
  </si>
  <si>
    <t>Resekostnader</t>
  </si>
  <si>
    <t>Kontorsmatriel</t>
  </si>
  <si>
    <t>Möteskostnader</t>
  </si>
  <si>
    <t>Bankkostnader</t>
  </si>
  <si>
    <t>Riksmöten</t>
  </si>
  <si>
    <t>Balansräkning</t>
  </si>
  <si>
    <t>Kortfristiga fordringar</t>
  </si>
  <si>
    <t>Kassa och Bank</t>
  </si>
  <si>
    <t>Summa Tillgånger</t>
  </si>
  <si>
    <t>Balanserad vinst</t>
  </si>
  <si>
    <t>Summa Eget kapital</t>
  </si>
  <si>
    <t>Korfristiga skulder</t>
  </si>
  <si>
    <t>Summa Skulder</t>
  </si>
  <si>
    <t>Resultat</t>
  </si>
  <si>
    <t>Ruterkonto</t>
  </si>
  <si>
    <t>Bank konto</t>
  </si>
  <si>
    <t>PlusGiro</t>
  </si>
  <si>
    <t xml:space="preserve">  Startavgifter tävlingar</t>
  </si>
  <si>
    <t>Rörelsens kostnader</t>
  </si>
  <si>
    <t>Årets resultat</t>
  </si>
  <si>
    <t>Juniorfond</t>
  </si>
  <si>
    <t>2021/22</t>
  </si>
  <si>
    <t xml:space="preserve"> Utbildning</t>
  </si>
  <si>
    <t>Kassa</t>
  </si>
  <si>
    <t>Övriga intäkter</t>
  </si>
  <si>
    <t>Uttag från Juniorfond</t>
  </si>
  <si>
    <t>Balanserat resultat</t>
  </si>
  <si>
    <t>Överföring till balanserat resultat</t>
  </si>
  <si>
    <t>Stockholm</t>
  </si>
  <si>
    <t>Ordförande</t>
  </si>
  <si>
    <t>Malcolm Campbell</t>
  </si>
  <si>
    <t>Kassör</t>
  </si>
  <si>
    <t>Kalle Persson</t>
  </si>
  <si>
    <t>Johnny Östberg</t>
  </si>
  <si>
    <t>Gunila Langius</t>
  </si>
  <si>
    <t>Marie Nylin</t>
  </si>
  <si>
    <t>2022/23</t>
  </si>
  <si>
    <t>FÖRVALTNINGSBERÄTTELSE</t>
  </si>
  <si>
    <t>Verksamheten</t>
  </si>
  <si>
    <t>Förslag till vinstdisposition</t>
  </si>
  <si>
    <t>Styrelsen föreslår att de tillgängliga vinstmedeln:</t>
  </si>
  <si>
    <t>Årets Resultat</t>
  </si>
  <si>
    <t>disponeras på följande sätt</t>
  </si>
  <si>
    <t>Föreningen är en idell förening som är distriktsorganisation för Svenska Bridgeförbunds anslutna klubbar i Stockholmsområdet Föreningen arbetar med att arrangera bridgetävlingar; verkar för förståelse och ökat intresse för bridge; stödjar klubb versamhet i distriktet; och representear klubbarnas intresse.</t>
  </si>
  <si>
    <t>5 år översikt</t>
  </si>
  <si>
    <t>Medlemsavgifter</t>
  </si>
  <si>
    <t>2019/20</t>
  </si>
  <si>
    <t>Vinst/förlust</t>
  </si>
  <si>
    <t>Tävlingsverksamhet (netto)</t>
  </si>
  <si>
    <t>Annat</t>
  </si>
  <si>
    <t>Andra styrelse kostnader</t>
  </si>
  <si>
    <t>Bank placeringskonto</t>
  </si>
  <si>
    <t>Årsredovisning 2023/24</t>
  </si>
  <si>
    <t>2023/24</t>
  </si>
  <si>
    <t>Senior verksamhet</t>
  </si>
  <si>
    <t xml:space="preserve"> Bidrag från SBF för SM resor</t>
  </si>
  <si>
    <t>Margareta Sjöberg</t>
  </si>
  <si>
    <t>Erik Wall</t>
  </si>
  <si>
    <t>Mi Andrén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</si>
</sst>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i/>
      <sz val="20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auto="1"/>
      </top>
      <bottom/>
      <diagonal/>
    </border>
  </borders>
  <cellStyleXfs count="29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3" fontId="0" fillId="0" borderId="0" xfId="0" applyNumberFormat="1"/>
    <xf numFmtId="0" fontId="1" fillId="0" borderId="0" xfId="0" applyFont="1"/>
    <xf numFmtId="3" fontId="1" fillId="0" borderId="0" xfId="0" applyNumberFormat="1" applyFont="1"/>
    <xf numFmtId="0" fontId="4" fillId="0" borderId="0" xfId="0" applyFont="1"/>
    <xf numFmtId="0" fontId="6" fillId="0" borderId="0" xfId="0" applyFont="1"/>
    <xf numFmtId="3" fontId="0" fillId="0" borderId="1" xfId="0" applyNumberFormat="1" applyBorder="1"/>
    <xf numFmtId="0" fontId="1" fillId="0" borderId="0" xfId="0" applyFont="1" applyAlignment="1">
      <alignment horizontal="right"/>
    </xf>
    <xf numFmtId="14" fontId="0" fillId="0" borderId="0" xfId="0" applyNumberFormat="1"/>
    <xf numFmtId="0" fontId="0" fillId="0" borderId="0" xfId="0" applyAlignment="1">
      <alignment horizontal="left" vertical="top"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center"/>
    </xf>
  </cellXfs>
  <cellStyles count="29">
    <cellStyle name="Följd hyperlänk" xfId="2" builtinId="9" hidden="1"/>
    <cellStyle name="Följd hyperlänk" xfId="4" builtinId="9" hidden="1"/>
    <cellStyle name="Följd hyperlänk" xfId="6" builtinId="9" hidden="1"/>
    <cellStyle name="Följd hyperlänk" xfId="8" builtinId="9" hidden="1"/>
    <cellStyle name="Följd hyperlänk" xfId="10" builtinId="9" hidden="1"/>
    <cellStyle name="Följd hyperlänk" xfId="12" builtinId="9" hidden="1"/>
    <cellStyle name="Följd hyperlänk" xfId="14" builtinId="9" hidden="1"/>
    <cellStyle name="Följd hyperlänk" xfId="16" builtinId="9" hidden="1"/>
    <cellStyle name="Följd hyperlänk" xfId="18" builtinId="9" hidden="1"/>
    <cellStyle name="Följd hyperlänk" xfId="20" builtinId="9" hidden="1"/>
    <cellStyle name="Följd hyperlänk" xfId="22" builtinId="9" hidden="1"/>
    <cellStyle name="Följd hyperlänk" xfId="24" builtinId="9" hidden="1"/>
    <cellStyle name="Följd hyperlänk" xfId="26" builtinId="9" hidden="1"/>
    <cellStyle name="Följd hyperlänk" xfId="28" builtinId="9" hidden="1"/>
    <cellStyle name="Hyperlänk" xfId="1" builtinId="8" hidden="1"/>
    <cellStyle name="Hyperlänk" xfId="3" builtinId="8" hidden="1"/>
    <cellStyle name="Hyperlänk" xfId="5" builtinId="8" hidden="1"/>
    <cellStyle name="Hyperlänk" xfId="7" builtinId="8" hidden="1"/>
    <cellStyle name="Hyperlänk" xfId="9" builtinId="8" hidden="1"/>
    <cellStyle name="Hyperlänk" xfId="11" builtinId="8" hidden="1"/>
    <cellStyle name="Hyperlänk" xfId="13" builtinId="8" hidden="1"/>
    <cellStyle name="Hyperlänk" xfId="15" builtinId="8" hidden="1"/>
    <cellStyle name="Hyperlänk" xfId="17" builtinId="8" hidden="1"/>
    <cellStyle name="Hyperlänk" xfId="19" builtinId="8" hidden="1"/>
    <cellStyle name="Hyperlänk" xfId="21" builtinId="8" hidden="1"/>
    <cellStyle name="Hyperlänk" xfId="23" builtinId="8" hidden="1"/>
    <cellStyle name="Hyperlänk" xfId="25" builtinId="8" hidden="1"/>
    <cellStyle name="Hyperlänk" xfId="27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8EA69F-9F20-3844-984B-736749A84404}">
  <sheetPr>
    <pageSetUpPr fitToPage="1"/>
  </sheetPr>
  <dimension ref="A2:F28"/>
  <sheetViews>
    <sheetView tabSelected="1" topLeftCell="A2" workbookViewId="0">
      <selection activeCell="A27" sqref="A27"/>
    </sheetView>
  </sheetViews>
  <sheetFormatPr baseColWidth="10" defaultRowHeight="16" x14ac:dyDescent="0.2"/>
  <cols>
    <col min="1" max="1" width="45.33203125" customWidth="1"/>
  </cols>
  <sheetData>
    <row r="2" spans="1:6" ht="26" x14ac:dyDescent="0.3">
      <c r="A2" s="4" t="s">
        <v>0</v>
      </c>
    </row>
    <row r="4" spans="1:6" x14ac:dyDescent="0.2">
      <c r="A4" s="2" t="s">
        <v>69</v>
      </c>
    </row>
    <row r="6" spans="1:6" x14ac:dyDescent="0.2">
      <c r="A6" s="5" t="s">
        <v>54</v>
      </c>
    </row>
    <row r="8" spans="1:6" x14ac:dyDescent="0.2">
      <c r="A8" s="5" t="s">
        <v>55</v>
      </c>
    </row>
    <row r="10" spans="1:6" ht="67" customHeight="1" x14ac:dyDescent="0.2">
      <c r="A10" s="9" t="s">
        <v>60</v>
      </c>
      <c r="B10" s="10"/>
      <c r="C10" s="10"/>
      <c r="D10" s="10"/>
      <c r="E10" s="10"/>
      <c r="F10" s="10"/>
    </row>
    <row r="12" spans="1:6" x14ac:dyDescent="0.2">
      <c r="A12" s="2" t="s">
        <v>61</v>
      </c>
    </row>
    <row r="13" spans="1:6" x14ac:dyDescent="0.2">
      <c r="B13" s="7" t="s">
        <v>63</v>
      </c>
      <c r="C13" s="7" t="s">
        <v>3</v>
      </c>
      <c r="D13" s="7" t="s">
        <v>38</v>
      </c>
      <c r="E13" s="7" t="s">
        <v>53</v>
      </c>
      <c r="F13" s="7" t="s">
        <v>70</v>
      </c>
    </row>
    <row r="14" spans="1:6" x14ac:dyDescent="0.2">
      <c r="A14" t="s">
        <v>62</v>
      </c>
      <c r="B14" s="1">
        <v>181640</v>
      </c>
      <c r="C14" s="1">
        <v>156820</v>
      </c>
      <c r="D14" s="1">
        <v>158930</v>
      </c>
      <c r="E14" s="1">
        <v>156920</v>
      </c>
      <c r="F14" s="1">
        <v>156050</v>
      </c>
    </row>
    <row r="15" spans="1:6" x14ac:dyDescent="0.2">
      <c r="A15" t="s">
        <v>65</v>
      </c>
      <c r="B15" s="1">
        <f>43130-101488</f>
        <v>-58358</v>
      </c>
      <c r="C15" s="1">
        <f>35500-38889</f>
        <v>-3389</v>
      </c>
      <c r="D15" s="1">
        <f>63350-94260</f>
        <v>-30910</v>
      </c>
      <c r="E15" s="1">
        <f>5000+102400+6600-2360-155104-6631</f>
        <v>-50095</v>
      </c>
      <c r="F15" s="1">
        <f>6000+115500+7200-9413-140008-7771</f>
        <v>-28492</v>
      </c>
    </row>
    <row r="16" spans="1:6" x14ac:dyDescent="0.2">
      <c r="A16" t="s">
        <v>64</v>
      </c>
      <c r="B16" s="1">
        <v>-82317</v>
      </c>
      <c r="C16" s="1">
        <v>49858</v>
      </c>
      <c r="D16" s="1">
        <v>46318</v>
      </c>
      <c r="E16" s="1">
        <v>17341</v>
      </c>
      <c r="F16" s="1">
        <v>60805</v>
      </c>
    </row>
    <row r="19" spans="1:2" ht="16" customHeight="1" x14ac:dyDescent="0.2">
      <c r="A19" s="5" t="s">
        <v>56</v>
      </c>
    </row>
    <row r="21" spans="1:2" x14ac:dyDescent="0.2">
      <c r="A21" s="5" t="s">
        <v>57</v>
      </c>
    </row>
    <row r="22" spans="1:2" x14ac:dyDescent="0.2">
      <c r="A22" t="s">
        <v>43</v>
      </c>
      <c r="B22" s="1">
        <v>265664</v>
      </c>
    </row>
    <row r="23" spans="1:2" x14ac:dyDescent="0.2">
      <c r="A23" t="s">
        <v>58</v>
      </c>
      <c r="B23" s="1">
        <v>60805</v>
      </c>
    </row>
    <row r="24" spans="1:2" x14ac:dyDescent="0.2">
      <c r="B24" s="6">
        <f>SUM(B22:B23)</f>
        <v>326469</v>
      </c>
    </row>
    <row r="25" spans="1:2" x14ac:dyDescent="0.2">
      <c r="B25" s="1"/>
    </row>
    <row r="26" spans="1:2" x14ac:dyDescent="0.2">
      <c r="A26" s="5" t="s">
        <v>59</v>
      </c>
      <c r="B26" s="1"/>
    </row>
    <row r="27" spans="1:2" x14ac:dyDescent="0.2">
      <c r="A27" t="s">
        <v>44</v>
      </c>
      <c r="B27" s="1">
        <f>B24</f>
        <v>326469</v>
      </c>
    </row>
    <row r="28" spans="1:2" x14ac:dyDescent="0.2">
      <c r="B28" s="6">
        <f>SUM(B27)</f>
        <v>326469</v>
      </c>
    </row>
  </sheetData>
  <mergeCells count="1">
    <mergeCell ref="A10:F10"/>
  </mergeCells>
  <pageMargins left="0.7" right="0.7" top="0.75" bottom="0.75" header="0.3" footer="0.3"/>
  <pageSetup paperSize="9" scale="82"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G33"/>
  <sheetViews>
    <sheetView workbookViewId="0">
      <selection activeCell="D4" sqref="D4"/>
    </sheetView>
  </sheetViews>
  <sheetFormatPr baseColWidth="10" defaultRowHeight="16" x14ac:dyDescent="0.2"/>
  <cols>
    <col min="2" max="2" width="32.1640625" customWidth="1"/>
    <col min="3" max="3" width="10.83203125" customWidth="1"/>
  </cols>
  <sheetData>
    <row r="2" spans="2:7" ht="26" x14ac:dyDescent="0.3">
      <c r="B2" s="4" t="s">
        <v>0</v>
      </c>
    </row>
    <row r="4" spans="2:7" x14ac:dyDescent="0.2">
      <c r="B4" s="2" t="s">
        <v>69</v>
      </c>
    </row>
    <row r="6" spans="2:7" x14ac:dyDescent="0.2">
      <c r="B6" s="2" t="s">
        <v>1</v>
      </c>
    </row>
    <row r="7" spans="2:7" x14ac:dyDescent="0.2">
      <c r="C7" t="s">
        <v>11</v>
      </c>
      <c r="D7" s="11" t="s">
        <v>70</v>
      </c>
      <c r="E7" s="11"/>
      <c r="F7" s="11" t="s">
        <v>53</v>
      </c>
      <c r="G7" s="11"/>
    </row>
    <row r="9" spans="2:7" x14ac:dyDescent="0.2">
      <c r="B9" s="2" t="s">
        <v>2</v>
      </c>
    </row>
    <row r="11" spans="2:7" x14ac:dyDescent="0.2">
      <c r="B11" t="s">
        <v>4</v>
      </c>
      <c r="D11" s="1">
        <v>156050</v>
      </c>
      <c r="E11" s="1"/>
      <c r="F11" s="1">
        <v>156920</v>
      </c>
      <c r="G11" s="1"/>
    </row>
    <row r="12" spans="2:7" x14ac:dyDescent="0.2">
      <c r="B12" t="s">
        <v>34</v>
      </c>
      <c r="D12" s="1">
        <f>6000+115500+7200</f>
        <v>128700</v>
      </c>
      <c r="E12" s="1"/>
      <c r="F12" s="1">
        <f>5000+102400+6600</f>
        <v>114000</v>
      </c>
      <c r="G12" s="1"/>
    </row>
    <row r="13" spans="2:7" x14ac:dyDescent="0.2">
      <c r="B13" t="s">
        <v>5</v>
      </c>
      <c r="C13">
        <v>1</v>
      </c>
      <c r="D13" s="1">
        <f>80+28000</f>
        <v>28080</v>
      </c>
      <c r="E13" s="1"/>
      <c r="F13" s="1">
        <v>27820</v>
      </c>
      <c r="G13" s="1"/>
    </row>
    <row r="14" spans="2:7" x14ac:dyDescent="0.2">
      <c r="D14" s="1"/>
      <c r="E14" s="1"/>
      <c r="F14" s="1"/>
      <c r="G14" s="1"/>
    </row>
    <row r="15" spans="2:7" x14ac:dyDescent="0.2">
      <c r="B15" s="2" t="s">
        <v>6</v>
      </c>
      <c r="D15" s="1"/>
      <c r="E15" s="3">
        <f>+SUM(D11:D13)</f>
        <v>312830</v>
      </c>
      <c r="F15" s="1"/>
      <c r="G15" s="3">
        <f>+SUM(F11:F13)</f>
        <v>298740</v>
      </c>
    </row>
    <row r="16" spans="2:7" x14ac:dyDescent="0.2">
      <c r="D16" s="1"/>
      <c r="E16" s="1"/>
      <c r="F16" s="1"/>
      <c r="G16" s="1"/>
    </row>
    <row r="17" spans="2:7" x14ac:dyDescent="0.2">
      <c r="B17" s="2" t="s">
        <v>35</v>
      </c>
      <c r="D17" s="1"/>
      <c r="E17" s="1"/>
      <c r="F17" s="1"/>
      <c r="G17" s="1"/>
    </row>
    <row r="18" spans="2:7" x14ac:dyDescent="0.2">
      <c r="D18" s="1"/>
      <c r="E18" s="1"/>
      <c r="F18" s="1"/>
      <c r="G18" s="1"/>
    </row>
    <row r="19" spans="2:7" x14ac:dyDescent="0.2">
      <c r="B19" t="s">
        <v>7</v>
      </c>
      <c r="D19" s="1">
        <f>-9413-140008-7771</f>
        <v>-157192</v>
      </c>
      <c r="E19" s="1"/>
      <c r="F19" s="1">
        <f>-2360-155104-6631</f>
        <v>-164095</v>
      </c>
      <c r="G19" s="1"/>
    </row>
    <row r="20" spans="2:7" x14ac:dyDescent="0.2">
      <c r="B20" t="s">
        <v>13</v>
      </c>
      <c r="D20" s="1">
        <v>-23270</v>
      </c>
      <c r="E20" s="1"/>
      <c r="F20" s="1">
        <v>-31060</v>
      </c>
      <c r="G20" s="1"/>
    </row>
    <row r="21" spans="2:7" x14ac:dyDescent="0.2">
      <c r="B21" t="s">
        <v>8</v>
      </c>
      <c r="D21" s="1">
        <v>-21310</v>
      </c>
      <c r="E21" s="1"/>
      <c r="F21" s="1">
        <v>-21700</v>
      </c>
      <c r="G21" s="1"/>
    </row>
    <row r="22" spans="2:7" x14ac:dyDescent="0.2">
      <c r="B22" t="s">
        <v>39</v>
      </c>
      <c r="D22" s="1">
        <v>-4854</v>
      </c>
      <c r="E22" s="1"/>
      <c r="F22" s="1">
        <v>-1984</v>
      </c>
      <c r="G22" s="1"/>
    </row>
    <row r="23" spans="2:7" x14ac:dyDescent="0.2">
      <c r="B23" t="s">
        <v>71</v>
      </c>
      <c r="D23" s="1">
        <v>-5000</v>
      </c>
      <c r="E23" s="1"/>
      <c r="F23" s="1">
        <v>0</v>
      </c>
      <c r="G23" s="1"/>
    </row>
    <row r="24" spans="2:7" x14ac:dyDescent="0.2">
      <c r="D24" s="1"/>
      <c r="E24" s="1"/>
      <c r="F24" s="1"/>
      <c r="G24" s="1"/>
    </row>
    <row r="25" spans="2:7" x14ac:dyDescent="0.2">
      <c r="B25" s="2" t="s">
        <v>6</v>
      </c>
      <c r="D25" s="1"/>
      <c r="E25" s="3">
        <f>+SUM(D19:D23)</f>
        <v>-211626</v>
      </c>
      <c r="F25" s="1"/>
      <c r="G25" s="3">
        <f>+SUM(F19:F23)</f>
        <v>-218839</v>
      </c>
    </row>
    <row r="26" spans="2:7" x14ac:dyDescent="0.2">
      <c r="D26" s="1"/>
      <c r="E26" s="1"/>
      <c r="F26" s="1"/>
      <c r="G26" s="1"/>
    </row>
    <row r="27" spans="2:7" x14ac:dyDescent="0.2">
      <c r="B27" t="s">
        <v>9</v>
      </c>
      <c r="C27">
        <v>2</v>
      </c>
      <c r="D27" s="1"/>
      <c r="E27" s="1">
        <v>-37025</v>
      </c>
      <c r="F27" s="1"/>
      <c r="G27" s="1">
        <v>-55605</v>
      </c>
    </row>
    <row r="28" spans="2:7" x14ac:dyDescent="0.2">
      <c r="D28" s="1"/>
      <c r="E28" s="1"/>
      <c r="F28" s="1"/>
      <c r="G28" s="1"/>
    </row>
    <row r="29" spans="2:7" x14ac:dyDescent="0.2">
      <c r="B29" t="s">
        <v>10</v>
      </c>
      <c r="D29" s="1"/>
      <c r="E29" s="1">
        <v>-6993</v>
      </c>
      <c r="F29" s="1"/>
      <c r="G29" s="1">
        <v>-6993</v>
      </c>
    </row>
    <row r="30" spans="2:7" x14ac:dyDescent="0.2">
      <c r="D30" s="1"/>
      <c r="E30" s="1"/>
      <c r="F30" s="1"/>
      <c r="G30" s="1"/>
    </row>
    <row r="31" spans="2:7" x14ac:dyDescent="0.2">
      <c r="B31" t="s">
        <v>12</v>
      </c>
      <c r="D31" s="1"/>
      <c r="E31" s="1">
        <v>3619</v>
      </c>
      <c r="F31" s="1"/>
      <c r="G31" s="1">
        <v>38</v>
      </c>
    </row>
    <row r="32" spans="2:7" x14ac:dyDescent="0.2">
      <c r="D32" s="1"/>
      <c r="E32" s="1"/>
      <c r="F32" s="1"/>
      <c r="G32" s="1"/>
    </row>
    <row r="33" spans="2:7" x14ac:dyDescent="0.2">
      <c r="B33" s="2" t="s">
        <v>30</v>
      </c>
      <c r="D33" s="1"/>
      <c r="E33" s="3">
        <f>+SUM(E9:E31)</f>
        <v>60805</v>
      </c>
      <c r="F33" s="1"/>
      <c r="G33" s="3">
        <f>+SUM(G9:G31)</f>
        <v>17341</v>
      </c>
    </row>
  </sheetData>
  <mergeCells count="2">
    <mergeCell ref="D7:E7"/>
    <mergeCell ref="F7:G7"/>
  </mergeCells>
  <phoneticPr fontId="5" type="noConversion"/>
  <pageMargins left="0.7" right="0.7" top="0.75" bottom="0.75" header="0.3" footer="0.3"/>
  <pageSetup paperSize="9" scale="84" orientation="portrait" horizontalDpi="4294967292" verticalDpi="4294967292"/>
  <extLst>
    <ext xmlns:mx="http://schemas.microsoft.com/office/mac/excel/2008/main" uri="{64002731-A6B0-56B0-2670-7721B7C09600}">
      <mx:PLV Mode="0" OnePage="0" WScale="10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G22"/>
  <sheetViews>
    <sheetView workbookViewId="0">
      <selection activeCell="B3" sqref="B3"/>
    </sheetView>
  </sheetViews>
  <sheetFormatPr baseColWidth="10" defaultRowHeight="16" x14ac:dyDescent="0.2"/>
  <cols>
    <col min="2" max="2" width="32.5" customWidth="1"/>
  </cols>
  <sheetData>
    <row r="1" spans="2:7" ht="26" x14ac:dyDescent="0.3">
      <c r="B1" s="4" t="s">
        <v>0</v>
      </c>
    </row>
    <row r="3" spans="2:7" x14ac:dyDescent="0.2">
      <c r="B3" s="2" t="s">
        <v>69</v>
      </c>
    </row>
    <row r="5" spans="2:7" x14ac:dyDescent="0.2">
      <c r="B5" s="2" t="s">
        <v>22</v>
      </c>
    </row>
    <row r="6" spans="2:7" x14ac:dyDescent="0.2">
      <c r="C6" t="s">
        <v>11</v>
      </c>
      <c r="D6" s="11" t="s">
        <v>70</v>
      </c>
      <c r="E6" s="11"/>
      <c r="F6" s="11" t="s">
        <v>53</v>
      </c>
      <c r="G6" s="11"/>
    </row>
    <row r="8" spans="2:7" x14ac:dyDescent="0.2">
      <c r="B8" t="s">
        <v>23</v>
      </c>
      <c r="D8" s="1">
        <v>8</v>
      </c>
      <c r="E8" s="1"/>
      <c r="F8" s="1">
        <v>8</v>
      </c>
      <c r="G8" s="1"/>
    </row>
    <row r="9" spans="2:7" x14ac:dyDescent="0.2">
      <c r="B9" t="s">
        <v>24</v>
      </c>
      <c r="C9">
        <v>3</v>
      </c>
      <c r="D9" s="1">
        <v>500091.05</v>
      </c>
      <c r="E9" s="1"/>
      <c r="F9" s="1">
        <v>449126</v>
      </c>
      <c r="G9" s="1"/>
    </row>
    <row r="10" spans="2:7" x14ac:dyDescent="0.2">
      <c r="D10" s="1"/>
      <c r="E10" s="1"/>
      <c r="F10" s="1"/>
      <c r="G10" s="1"/>
    </row>
    <row r="11" spans="2:7" x14ac:dyDescent="0.2">
      <c r="B11" s="2" t="s">
        <v>25</v>
      </c>
      <c r="D11" s="1"/>
      <c r="E11" s="3">
        <f>+D9+D8</f>
        <v>500099.05</v>
      </c>
      <c r="F11" s="1"/>
      <c r="G11" s="3">
        <f>+F9+F8</f>
        <v>449134</v>
      </c>
    </row>
    <row r="12" spans="2:7" x14ac:dyDescent="0.2">
      <c r="D12" s="1"/>
      <c r="E12" s="1"/>
      <c r="F12" s="1"/>
      <c r="G12" s="1"/>
    </row>
    <row r="13" spans="2:7" x14ac:dyDescent="0.2">
      <c r="B13" t="s">
        <v>26</v>
      </c>
      <c r="D13" s="1">
        <v>265664</v>
      </c>
      <c r="E13" s="1"/>
      <c r="F13" s="1">
        <v>248323</v>
      </c>
      <c r="G13" s="1"/>
    </row>
    <row r="14" spans="2:7" x14ac:dyDescent="0.2">
      <c r="B14" t="s">
        <v>36</v>
      </c>
      <c r="D14" s="1">
        <v>60805</v>
      </c>
      <c r="E14" s="1"/>
      <c r="F14" s="1">
        <v>17341</v>
      </c>
      <c r="G14" s="1"/>
    </row>
    <row r="15" spans="2:7" x14ac:dyDescent="0.2">
      <c r="D15" s="1"/>
      <c r="E15" s="1"/>
      <c r="F15" s="1"/>
      <c r="G15" s="1"/>
    </row>
    <row r="16" spans="2:7" x14ac:dyDescent="0.2">
      <c r="B16" s="2" t="s">
        <v>27</v>
      </c>
      <c r="D16" s="1"/>
      <c r="E16" s="3">
        <f>+SUM(D13:D14)</f>
        <v>326469</v>
      </c>
      <c r="F16" s="1"/>
      <c r="G16" s="3">
        <f>+SUM(F13:F14)</f>
        <v>265664</v>
      </c>
    </row>
    <row r="17" spans="2:7" x14ac:dyDescent="0.2">
      <c r="D17" s="1"/>
      <c r="E17" s="1"/>
      <c r="F17" s="1"/>
      <c r="G17" s="1"/>
    </row>
    <row r="18" spans="2:7" x14ac:dyDescent="0.2">
      <c r="B18" t="s">
        <v>28</v>
      </c>
      <c r="D18" s="1"/>
      <c r="E18" s="1">
        <v>17290</v>
      </c>
      <c r="F18" s="1"/>
      <c r="G18" s="1">
        <v>17820</v>
      </c>
    </row>
    <row r="19" spans="2:7" x14ac:dyDescent="0.2">
      <c r="D19" s="1"/>
      <c r="E19" s="1"/>
      <c r="F19" s="1"/>
      <c r="G19" s="1"/>
    </row>
    <row r="20" spans="2:7" x14ac:dyDescent="0.2">
      <c r="B20" t="s">
        <v>37</v>
      </c>
      <c r="D20" s="1"/>
      <c r="E20" s="1">
        <v>156340</v>
      </c>
      <c r="F20" s="1"/>
      <c r="G20" s="1">
        <v>165650</v>
      </c>
    </row>
    <row r="21" spans="2:7" x14ac:dyDescent="0.2">
      <c r="D21" s="1"/>
      <c r="E21" s="1"/>
      <c r="F21" s="1"/>
      <c r="G21" s="1"/>
    </row>
    <row r="22" spans="2:7" x14ac:dyDescent="0.2">
      <c r="B22" s="2" t="s">
        <v>29</v>
      </c>
      <c r="D22" s="1"/>
      <c r="E22" s="3">
        <f>+SUM(E16:E20)</f>
        <v>500099</v>
      </c>
      <c r="F22" s="1"/>
      <c r="G22" s="3">
        <f>+SUM(G16:G20)</f>
        <v>449134</v>
      </c>
    </row>
  </sheetData>
  <mergeCells count="2">
    <mergeCell ref="D6:E6"/>
    <mergeCell ref="F6:G6"/>
  </mergeCells>
  <phoneticPr fontId="5" type="noConversion"/>
  <pageMargins left="0.7" right="0.7" top="0.75" bottom="0.75" header="0.3" footer="0.3"/>
  <pageSetup paperSize="9" scale="84" orientation="portrait" horizontalDpi="4294967292" verticalDpi="4294967292"/>
  <extLst>
    <ext xmlns:mx="http://schemas.microsoft.com/office/mac/excel/2008/main" uri="{64002731-A6B0-56B0-2670-7721B7C09600}">
      <mx:PLV Mode="0" OnePage="0" WScale="10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D35"/>
  <sheetViews>
    <sheetView workbookViewId="0">
      <selection activeCell="C30" sqref="C30"/>
    </sheetView>
  </sheetViews>
  <sheetFormatPr baseColWidth="10" defaultRowHeight="16" x14ac:dyDescent="0.2"/>
  <cols>
    <col min="2" max="2" width="24.33203125" customWidth="1"/>
  </cols>
  <sheetData>
    <row r="1" spans="1:4" x14ac:dyDescent="0.2">
      <c r="A1" t="s">
        <v>11</v>
      </c>
    </row>
    <row r="2" spans="1:4" x14ac:dyDescent="0.2">
      <c r="C2" t="s">
        <v>70</v>
      </c>
      <c r="D2" t="s">
        <v>53</v>
      </c>
    </row>
    <row r="3" spans="1:4" x14ac:dyDescent="0.2">
      <c r="A3">
        <v>1</v>
      </c>
      <c r="B3" s="2" t="s">
        <v>41</v>
      </c>
    </row>
    <row r="5" spans="1:4" x14ac:dyDescent="0.2">
      <c r="B5" t="s">
        <v>72</v>
      </c>
      <c r="C5" s="1">
        <v>17290</v>
      </c>
      <c r="D5" s="1">
        <v>17820</v>
      </c>
    </row>
    <row r="6" spans="1:4" x14ac:dyDescent="0.2">
      <c r="B6" t="s">
        <v>42</v>
      </c>
      <c r="C6" s="1">
        <v>9310</v>
      </c>
      <c r="D6" s="1">
        <v>9700</v>
      </c>
    </row>
    <row r="7" spans="1:4" x14ac:dyDescent="0.2">
      <c r="B7" t="s">
        <v>66</v>
      </c>
      <c r="C7" s="1">
        <v>1480</v>
      </c>
      <c r="D7" s="1">
        <v>300</v>
      </c>
    </row>
    <row r="8" spans="1:4" x14ac:dyDescent="0.2">
      <c r="C8" s="1"/>
      <c r="D8" s="1"/>
    </row>
    <row r="9" spans="1:4" x14ac:dyDescent="0.2">
      <c r="B9" t="s">
        <v>6</v>
      </c>
      <c r="C9" s="1">
        <f>+SUM(C5:C7)</f>
        <v>28080</v>
      </c>
      <c r="D9" s="1">
        <f>+SUM(D5:D7)</f>
        <v>27820</v>
      </c>
    </row>
    <row r="10" spans="1:4" x14ac:dyDescent="0.2">
      <c r="C10" s="1"/>
      <c r="D10" s="1"/>
    </row>
    <row r="11" spans="1:4" x14ac:dyDescent="0.2">
      <c r="A11">
        <v>2</v>
      </c>
      <c r="B11" s="2" t="s">
        <v>9</v>
      </c>
      <c r="C11" s="1"/>
      <c r="D11" s="1"/>
    </row>
    <row r="12" spans="1:4" x14ac:dyDescent="0.2">
      <c r="C12" s="1"/>
      <c r="D12" s="1"/>
    </row>
    <row r="13" spans="1:4" x14ac:dyDescent="0.2">
      <c r="C13" s="1"/>
      <c r="D13" s="1"/>
    </row>
    <row r="14" spans="1:4" x14ac:dyDescent="0.2">
      <c r="B14" t="s">
        <v>14</v>
      </c>
      <c r="C14" s="1">
        <v>-8500</v>
      </c>
      <c r="D14" s="1">
        <v>-8000</v>
      </c>
    </row>
    <row r="15" spans="1:4" x14ac:dyDescent="0.2">
      <c r="B15" t="s">
        <v>15</v>
      </c>
      <c r="C15" s="1">
        <v>0</v>
      </c>
      <c r="D15" s="1">
        <v>-8374</v>
      </c>
    </row>
    <row r="16" spans="1:4" x14ac:dyDescent="0.2">
      <c r="B16" t="s">
        <v>16</v>
      </c>
      <c r="C16" s="1">
        <v>-2759</v>
      </c>
      <c r="D16" s="1">
        <v>-2385</v>
      </c>
    </row>
    <row r="17" spans="1:4" x14ac:dyDescent="0.2">
      <c r="B17" t="s">
        <v>17</v>
      </c>
      <c r="C17" s="1">
        <v>-2092</v>
      </c>
      <c r="D17" s="1">
        <v>-1631</v>
      </c>
    </row>
    <row r="18" spans="1:4" x14ac:dyDescent="0.2">
      <c r="B18" t="s">
        <v>18</v>
      </c>
      <c r="C18" s="1">
        <v>-3782</v>
      </c>
      <c r="D18" s="1">
        <v>-3976</v>
      </c>
    </row>
    <row r="19" spans="1:4" x14ac:dyDescent="0.2">
      <c r="B19" t="s">
        <v>67</v>
      </c>
      <c r="C19" s="1">
        <v>-11545</v>
      </c>
      <c r="D19" s="1">
        <v>-6905</v>
      </c>
    </row>
    <row r="20" spans="1:4" x14ac:dyDescent="0.2">
      <c r="B20" t="s">
        <v>19</v>
      </c>
      <c r="C20" s="1">
        <v>-1810</v>
      </c>
      <c r="D20" s="1">
        <v>-1830</v>
      </c>
    </row>
    <row r="21" spans="1:4" x14ac:dyDescent="0.2">
      <c r="B21" t="s">
        <v>21</v>
      </c>
      <c r="C21" s="1">
        <v>-3500</v>
      </c>
      <c r="D21" s="1">
        <v>-19456</v>
      </c>
    </row>
    <row r="22" spans="1:4" x14ac:dyDescent="0.2">
      <c r="B22" t="s">
        <v>20</v>
      </c>
      <c r="C22" s="1">
        <v>-3037</v>
      </c>
      <c r="D22" s="1">
        <v>-3048</v>
      </c>
    </row>
    <row r="23" spans="1:4" x14ac:dyDescent="0.2">
      <c r="C23" s="1"/>
      <c r="D23" s="1"/>
    </row>
    <row r="24" spans="1:4" x14ac:dyDescent="0.2">
      <c r="B24" t="s">
        <v>6</v>
      </c>
      <c r="C24" s="1">
        <f>+SUM(C14:C22)</f>
        <v>-37025</v>
      </c>
      <c r="D24" s="1">
        <f>+SUM(D14:D22)</f>
        <v>-55605</v>
      </c>
    </row>
    <row r="25" spans="1:4" x14ac:dyDescent="0.2">
      <c r="C25" s="1"/>
      <c r="D25" s="1"/>
    </row>
    <row r="26" spans="1:4" x14ac:dyDescent="0.2">
      <c r="C26" s="1"/>
      <c r="D26" s="1"/>
    </row>
    <row r="27" spans="1:4" x14ac:dyDescent="0.2">
      <c r="A27">
        <v>3</v>
      </c>
      <c r="B27" s="2" t="s">
        <v>24</v>
      </c>
      <c r="C27" s="1"/>
      <c r="D27" s="1"/>
    </row>
    <row r="28" spans="1:4" x14ac:dyDescent="0.2">
      <c r="C28" s="1"/>
      <c r="D28" s="1"/>
    </row>
    <row r="29" spans="1:4" x14ac:dyDescent="0.2">
      <c r="B29" t="s">
        <v>31</v>
      </c>
      <c r="C29" s="1">
        <v>105119</v>
      </c>
      <c r="D29" s="1">
        <v>126570</v>
      </c>
    </row>
    <row r="30" spans="1:4" x14ac:dyDescent="0.2">
      <c r="B30" t="s">
        <v>32</v>
      </c>
      <c r="C30" s="1">
        <v>38988</v>
      </c>
      <c r="D30" s="1">
        <v>70190</v>
      </c>
    </row>
    <row r="31" spans="1:4" x14ac:dyDescent="0.2">
      <c r="B31" t="s">
        <v>68</v>
      </c>
      <c r="C31" s="1">
        <v>353656</v>
      </c>
      <c r="D31" s="1">
        <v>250038</v>
      </c>
    </row>
    <row r="32" spans="1:4" x14ac:dyDescent="0.2">
      <c r="B32" t="s">
        <v>33</v>
      </c>
      <c r="C32" s="1">
        <v>428</v>
      </c>
      <c r="D32" s="1">
        <v>428</v>
      </c>
    </row>
    <row r="33" spans="2:4" x14ac:dyDescent="0.2">
      <c r="B33" t="s">
        <v>40</v>
      </c>
      <c r="C33" s="1">
        <v>1900</v>
      </c>
      <c r="D33" s="1">
        <v>1900</v>
      </c>
    </row>
    <row r="34" spans="2:4" x14ac:dyDescent="0.2">
      <c r="C34" s="1"/>
      <c r="D34" s="1"/>
    </row>
    <row r="35" spans="2:4" x14ac:dyDescent="0.2">
      <c r="B35" t="s">
        <v>6</v>
      </c>
      <c r="C35" s="1">
        <f>+SUM(C29:C33)</f>
        <v>500091</v>
      </c>
      <c r="D35" s="1">
        <f>+SUM(D29:D33)</f>
        <v>449126</v>
      </c>
    </row>
  </sheetData>
  <phoneticPr fontId="5" type="noConversion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2:F27"/>
  <sheetViews>
    <sheetView workbookViewId="0">
      <selection activeCell="D20" sqref="D20"/>
    </sheetView>
  </sheetViews>
  <sheetFormatPr baseColWidth="10" defaultRowHeight="16" x14ac:dyDescent="0.2"/>
  <sheetData>
    <row r="2" spans="2:6" x14ac:dyDescent="0.2">
      <c r="B2" t="s">
        <v>45</v>
      </c>
    </row>
    <row r="4" spans="2:6" x14ac:dyDescent="0.2">
      <c r="B4" s="8">
        <v>45532</v>
      </c>
    </row>
    <row r="11" spans="2:6" x14ac:dyDescent="0.2">
      <c r="B11" t="s">
        <v>73</v>
      </c>
      <c r="F11" t="s">
        <v>47</v>
      </c>
    </row>
    <row r="12" spans="2:6" x14ac:dyDescent="0.2">
      <c r="B12" t="s">
        <v>46</v>
      </c>
      <c r="F12" t="s">
        <v>48</v>
      </c>
    </row>
    <row r="17" spans="2:6" x14ac:dyDescent="0.2">
      <c r="B17" t="s">
        <v>49</v>
      </c>
      <c r="F17" t="s">
        <v>50</v>
      </c>
    </row>
    <row r="22" spans="2:6" x14ac:dyDescent="0.2">
      <c r="B22" t="s">
        <v>74</v>
      </c>
      <c r="F22" t="s">
        <v>51</v>
      </c>
    </row>
    <row r="27" spans="2:6" x14ac:dyDescent="0.2">
      <c r="B27" t="s">
        <v>52</v>
      </c>
      <c r="F27" t="s">
        <v>75</v>
      </c>
    </row>
  </sheetData>
  <pageMargins left="0.7" right="0.7" top="0.75" bottom="0.75" header="0.3" footer="0.3"/>
  <pageSetup paperSize="9" orientation="portrait" horizontalDpi="0" verticalDpi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Kalkylblad</vt:lpstr>
      </vt:variant>
      <vt:variant>
        <vt:i4>5</vt:i4>
      </vt:variant>
    </vt:vector>
  </HeadingPairs>
  <TitlesOfParts>
    <vt:vector size="5" baseType="lpstr">
      <vt:lpstr>Förvaltningsberättelse</vt:lpstr>
      <vt:lpstr>Resultat</vt:lpstr>
      <vt:lpstr>Balansräkning</vt:lpstr>
      <vt:lpstr>Noter</vt:lpstr>
      <vt:lpstr>Signatur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Malcolm Campbell</dc:creator>
  <cp:lastModifiedBy>Malcolm Campbell</cp:lastModifiedBy>
  <cp:lastPrinted>2023-08-23T10:10:29Z</cp:lastPrinted>
  <dcterms:created xsi:type="dcterms:W3CDTF">2021-07-13T07:27:42Z</dcterms:created>
  <dcterms:modified xsi:type="dcterms:W3CDTF">2024-07-01T08:48:32Z</dcterms:modified>
</cp:coreProperties>
</file>